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дбання ОЗ" sheetId="4" r:id="rId1"/>
    <sheet name="Лист1" sheetId="1" state="hidden" r:id="rId2"/>
    <sheet name="Лист2" sheetId="2" state="hidden" r:id="rId3"/>
    <sheet name="Лист3" sheetId="3" state="hidden" r:id="rId4"/>
  </sheets>
  <definedNames>
    <definedName name="_xlnm._FilterDatabase" localSheetId="0" hidden="1">'Придбання ОЗ'!$A$2:$E$257</definedName>
    <definedName name="Z_5B3AAF3B_CF5D_4001_894F_6C177BAE65E8_.wvu.FilterData" localSheetId="0" hidden="1">'Придбання ОЗ'!$A$2:$E$257</definedName>
    <definedName name="Z_5B3AAF3B_CF5D_4001_894F_6C177BAE65E8_.wvu.PrintTitles" localSheetId="0" hidden="1">'Придбання ОЗ'!$2:$3</definedName>
    <definedName name="Z_5B3AAF3B_CF5D_4001_894F_6C177BAE65E8_.wvu.Rows" localSheetId="0" hidden="1">'Придбання ОЗ'!$133:$137,'Придбання ОЗ'!$159:$159,'Придбання ОЗ'!$193:$200</definedName>
    <definedName name="Z_C1219C9D_BA43_40B5_A7E9_3D4D253C9550_.wvu.FilterData" localSheetId="0" hidden="1">'Придбання ОЗ'!$A$2:$E$257</definedName>
    <definedName name="Z_C1219C9D_BA43_40B5_A7E9_3D4D253C9550_.wvu.PrintTitles" localSheetId="0" hidden="1">'Придбання ОЗ'!$2:$3</definedName>
    <definedName name="Z_C1219C9D_BA43_40B5_A7E9_3D4D253C9550_.wvu.Rows" localSheetId="0" hidden="1">'Придбання ОЗ'!$133:$137,'Придбання ОЗ'!$159:$159,'Придбання ОЗ'!$193:$200</definedName>
    <definedName name="Z_DFCD6F09_0B42_444A_87C3_52AC3262EE07_.wvu.FilterData" localSheetId="0" hidden="1">'Придбання ОЗ'!$A$2:$E$257</definedName>
    <definedName name="Z_DFCD6F09_0B42_444A_87C3_52AC3262EE07_.wvu.PrintTitles" localSheetId="0" hidden="1">'Придбання ОЗ'!$2:$3</definedName>
    <definedName name="Z_DFCD6F09_0B42_444A_87C3_52AC3262EE07_.wvu.Rows" localSheetId="0" hidden="1">'Придбання ОЗ'!$133:$137,'Придбання ОЗ'!$159:$159,'Придбання ОЗ'!$193:$200</definedName>
    <definedName name="_xlnm.Print_Titles" localSheetId="0">'Придбання ОЗ'!$2:$3</definedName>
  </definedNames>
  <calcPr calcId="124519" iterateDelta="1E-4"/>
</workbook>
</file>

<file path=xl/calcChain.xml><?xml version="1.0" encoding="utf-8"?>
<calcChain xmlns="http://schemas.openxmlformats.org/spreadsheetml/2006/main">
  <c r="D6" i="4"/>
  <c r="D43"/>
  <c r="D77" s="1"/>
  <c r="D87"/>
  <c r="D120" s="1"/>
  <c r="C132"/>
  <c r="C138" s="1"/>
  <c r="D132"/>
  <c r="D138" s="1"/>
  <c r="D140"/>
  <c r="D145" s="1"/>
  <c r="D151" s="1"/>
  <c r="D141"/>
  <c r="D142"/>
  <c r="D143"/>
  <c r="D144"/>
  <c r="C147"/>
  <c r="D147"/>
  <c r="D150"/>
  <c r="C164"/>
  <c r="D164"/>
  <c r="C168"/>
  <c r="C170" s="1"/>
  <c r="D168"/>
  <c r="D170" s="1"/>
  <c r="D176"/>
  <c r="D185"/>
  <c r="D189"/>
  <c r="D201"/>
  <c r="D209"/>
  <c r="D213"/>
  <c r="D216"/>
  <c r="D219"/>
  <c r="D231"/>
  <c r="D236"/>
  <c r="D240"/>
  <c r="D243"/>
  <c r="D249"/>
  <c r="D252"/>
  <c r="D255"/>
</calcChain>
</file>

<file path=xl/sharedStrings.xml><?xml version="1.0" encoding="utf-8"?>
<sst xmlns="http://schemas.openxmlformats.org/spreadsheetml/2006/main" count="688" uniqueCount="383">
  <si>
    <t>Х</t>
  </si>
  <si>
    <t>ВСЬОГО:</t>
  </si>
  <si>
    <t>-</t>
  </si>
  <si>
    <t>Адміністрація Центрального району Миколаївської міської ради</t>
  </si>
  <si>
    <t>ФОП Вакар В.В.</t>
  </si>
  <si>
    <t>Комп'ютерна система АМD Office</t>
  </si>
  <si>
    <t>м. Миколаїв. Вул. Потьомкінська. 17.  кв. 48</t>
  </si>
  <si>
    <t>Адміністрація Інгульського  району Миколаївської міської ради</t>
  </si>
  <si>
    <t>ФОП Петрушков</t>
  </si>
  <si>
    <t>71 найменув.</t>
  </si>
  <si>
    <t>Інформаційні таблички</t>
  </si>
  <si>
    <t>Територія Корабельного району</t>
  </si>
  <si>
    <t xml:space="preserve">ФОП Стрижиков </t>
  </si>
  <si>
    <t>20 шт</t>
  </si>
  <si>
    <t>Господарчі товари</t>
  </si>
  <si>
    <t>40 од.</t>
  </si>
  <si>
    <t>Лавки</t>
  </si>
  <si>
    <t>Територія Корабельного району: КЖЕП-24, КП ДЄЗ "Пілот", КП ДЄЗ "Корабел", КП ДЄЗ "Океан", ДЮСОК, ОСББ по вул. Ольжича, 7а</t>
  </si>
  <si>
    <t>503 шт.</t>
  </si>
  <si>
    <t>Покажчики з найменуванням вулиць</t>
  </si>
  <si>
    <t>Адміністрація Корабельного району Миколаївської міської ради</t>
  </si>
  <si>
    <t>ФОП Хіврич В.Г.</t>
  </si>
  <si>
    <t>35 шт.</t>
  </si>
  <si>
    <t>Лавка зі спинкою</t>
  </si>
  <si>
    <t>Адміністрація Заводського району Миколаївської міської ради</t>
  </si>
  <si>
    <t>ТОВ "САНТАРЕКС"</t>
  </si>
  <si>
    <t>Багатофункціональний пристрій Canon IR 2520</t>
  </si>
  <si>
    <t>м.Миколаїв, вул.Адміральська, 21</t>
  </si>
  <si>
    <t>ТОВ "ДІАВЕСТЕНД КОМПЕКСНІ РІШЕННЯ"</t>
  </si>
  <si>
    <t>Комп'ютер персональний</t>
  </si>
  <si>
    <t>м.Миколаїв, вул.Адміральська, 20</t>
  </si>
  <si>
    <t>Департамент внутрішнього фінансового контролю, нагляду та протидії корупції Миколаївської міської ради</t>
  </si>
  <si>
    <t>ФОП Зубарєв О.М.</t>
  </si>
  <si>
    <t>Струменевий принтер</t>
  </si>
  <si>
    <t>вул.Адміральська ,20</t>
  </si>
  <si>
    <t>БФП</t>
  </si>
  <si>
    <t>Персональні компютери</t>
  </si>
  <si>
    <t>Департамент фінансів Миколаївської міської ради</t>
  </si>
  <si>
    <t>ФОП Єгоренков О.В.</t>
  </si>
  <si>
    <t>Кондиціонер Osaka</t>
  </si>
  <si>
    <t>ФОП Пономаренко Т.Ю.</t>
  </si>
  <si>
    <t>Офісні меблі</t>
  </si>
  <si>
    <t>ФОП Козій В.Г.</t>
  </si>
  <si>
    <t>Комп'ютер BUSINESS Intel Core i3</t>
  </si>
  <si>
    <t>Лазерний принтер HP LaserJet</t>
  </si>
  <si>
    <t>Багатофункціональний пристрій i-SENSYS Canon</t>
  </si>
  <si>
    <t>ФОП Зубарєвь О.М.</t>
  </si>
  <si>
    <t>ФОП Лозовенко Т.С.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</si>
  <si>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</si>
  <si>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</si>
  <si>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</si>
  <si>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Управління з питань надзвичайних ситуацій та цивільного захисту населення Миколаївської міської ради</t>
  </si>
  <si>
    <t>ТОВ "Атмосфера-клімат"</t>
  </si>
  <si>
    <t>Кондиціонер Sakata SIH-035SHDB/SOH-035VHDB</t>
  </si>
  <si>
    <t>Кондиціонер Sakata SIH-020SHDB/SOH-020VHDB</t>
  </si>
  <si>
    <t>ФОП Буцно С.Г.</t>
  </si>
  <si>
    <t>БФП монохромний формату А3 KONIKA MINOLTA Bizhub 226S</t>
  </si>
  <si>
    <t>ФОП Новосьолов В.В.</t>
  </si>
  <si>
    <t>Ноутбук ASUS X541UA-GQ1247 з операційною системою Windows Pro 10 64bit 1pk DVD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</si>
  <si>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</si>
  <si>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БФП лазерний CANON MF237WNE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</si>
  <si>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</si>
  <si>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Управління державного архітектурно-будівельного контролю Миколаївської міської  ради</t>
  </si>
  <si>
    <t>КП "Гопророзрахуноке проектно-виробниче архітектурно-планувальне бюро"</t>
  </si>
  <si>
    <t>Видатки розвитку- розробка детального плану території індустріального парку, обмеженої вул. Доктора Самойловича, вул. Олега Ольжича (Ленінградською), та вул. Національної гвардії (Радянської Армії) в Корабельному районі м.Миколаєва</t>
  </si>
  <si>
    <t>Фоп Дрожжин І.М.</t>
  </si>
  <si>
    <t>Шафа архівна на4- двері</t>
  </si>
  <si>
    <t>Управління містобудування та архітектури Миколаївської міської ради</t>
  </si>
  <si>
    <t>Багатофункціональний пристрій</t>
  </si>
  <si>
    <t>УКБ ММР</t>
  </si>
  <si>
    <t>Комп'ютер в комплекті</t>
  </si>
  <si>
    <t>Управління капітального будівництва Миколаївської міської ради</t>
  </si>
  <si>
    <t>ФОП Кутафін М.О.</t>
  </si>
  <si>
    <t>Доводчик для двери</t>
  </si>
  <si>
    <t>ДЕЕЗІТ ММР / Адміральська, 20, м. Миколаїв.</t>
  </si>
  <si>
    <t>ФОП Таран Сергій Миколайович</t>
  </si>
  <si>
    <t>Кондиціонер Olmo OSH-14LD7W</t>
  </si>
  <si>
    <t>Кондиціонер Fujico ACF-09AH</t>
  </si>
  <si>
    <t>ФОП Зубаєв Олександр Михайлович</t>
  </si>
  <si>
    <t>Комп'ютер BUSINESS Intel Pentium/4Gb/120Gb/22'TFT</t>
  </si>
  <si>
    <t>ФОП Козій Юрій Вікторович</t>
  </si>
  <si>
    <t>Ноутбук ASUS R541UJ-DM042T 15,6</t>
  </si>
  <si>
    <t>Комп'ютер BUSINESS Intel Pentium/4Gb/128Gb</t>
  </si>
  <si>
    <t>Комп'ютер BUSINESS Intel Pentium/4Gb/500Gb</t>
  </si>
  <si>
    <t>Департамент енергетики, енергозбереження та запровадження інноваційних технологій Миколаївської міської ради</t>
  </si>
  <si>
    <t xml:space="preserve">ТОВ"Абітек-Інжиніринг" </t>
  </si>
  <si>
    <t>опл.за.товар - бункер-накоп.для збору ТПВ 10,0 м.куб. м.Мик</t>
  </si>
  <si>
    <t>ТОВ"Інструмент МАХ"</t>
  </si>
  <si>
    <t>опл.за.товар - Кущоріз бензиновий Stihl НS82 1шт. м.Мик</t>
  </si>
  <si>
    <t>опл.за.товар - Мотокоса Stihl FS250 5шт. м.Мик</t>
  </si>
  <si>
    <t>опл.за.товар - Бензопила Stihl МS461 40 см.,1шт. м.Мик</t>
  </si>
  <si>
    <t>Департамент житлово-комунального господарства Миколаївської міської ради</t>
  </si>
  <si>
    <t>Тов  "Танта  Плюс"</t>
  </si>
  <si>
    <t>крісло колісне для занять танцями</t>
  </si>
  <si>
    <t>ГО ФОК інвалідів " Вікторія" вул.Фрунзе 4</t>
  </si>
  <si>
    <t>Разом</t>
  </si>
  <si>
    <t>ФОП Кулешов Є.Ю.</t>
  </si>
  <si>
    <t>човен спортивний каноє</t>
  </si>
  <si>
    <t>ШВСМ вул. Інгульський узвіз 4</t>
  </si>
  <si>
    <t>ФОП Андреєв В.В.</t>
  </si>
  <si>
    <t>байдарка одиночка</t>
  </si>
  <si>
    <t>ФОП Чеканов С.О.</t>
  </si>
  <si>
    <t>човен</t>
  </si>
  <si>
    <t>ФОП Білоус О.А.</t>
  </si>
  <si>
    <t>боксерська груша "Капля"</t>
  </si>
  <si>
    <t>ДЮСШ №2 вул.Спортивна11</t>
  </si>
  <si>
    <t>ФОП Антоненко Г.Р.</t>
  </si>
  <si>
    <t>напольне покриття для спортивногозалу</t>
  </si>
  <si>
    <t>ФОП  Зізда О.П.</t>
  </si>
  <si>
    <t>тренажер (жим ногами)</t>
  </si>
  <si>
    <t>ДЮСШ №1 вул.Театральна 41-а</t>
  </si>
  <si>
    <t>ФОП  Торчинський А.Н.</t>
  </si>
  <si>
    <t>ноутбук</t>
  </si>
  <si>
    <t>КДЮСШ " Комунарівець" пр.Героїв України 2/4</t>
  </si>
  <si>
    <t>ФОП  Ангдреєв  В.В.</t>
  </si>
  <si>
    <t>дошка веслувадьна</t>
  </si>
  <si>
    <t>ФОП  Андреєв В.В.</t>
  </si>
  <si>
    <t>човен (байдарка)-одиночка</t>
  </si>
  <si>
    <t>ФОП Давидян І.Г.</t>
  </si>
  <si>
    <t>чохол з візком на два відділення  доп сумка</t>
  </si>
  <si>
    <t>СДЮШОР з фехтування вул.Пушкінська 11</t>
  </si>
  <si>
    <t>ФОП  Антоненко Г.Р.</t>
  </si>
  <si>
    <t>СДЮШОР з веслування  вул.Маршала Малиновського 74</t>
  </si>
  <si>
    <t>ФОП  Садурський В.І.</t>
  </si>
  <si>
    <t>телевізор (монітор)</t>
  </si>
  <si>
    <t>СДЮШОР з велоспорту вул.Госпітальна 1</t>
  </si>
  <si>
    <t>Фоп Козій В.Г.</t>
  </si>
  <si>
    <t>компютер</t>
  </si>
  <si>
    <t>управління у справах ФК і спорту ММР</t>
  </si>
  <si>
    <t>Управління у справах фізичної культури і спорту Миколаївської міської ради</t>
  </si>
  <si>
    <t>Разом:</t>
  </si>
  <si>
    <t>ПП фірма "ТЄПС &amp; Со"</t>
  </si>
  <si>
    <t>журнали</t>
  </si>
  <si>
    <t>газети</t>
  </si>
  <si>
    <t>ПП Дехтяренко Г.О.</t>
  </si>
  <si>
    <t>книги</t>
  </si>
  <si>
    <t>СПД Бабіч В.В.</t>
  </si>
  <si>
    <t>Центральна міська бібліотека для дітей ім. Ш.Кобера і В.Хоменко, адреса: 54003, м. Миколаїв,                                       пр. Центральний, 173/4</t>
  </si>
  <si>
    <t>Головне управління статистики у Миколаївській області</t>
  </si>
  <si>
    <t>електронні видання (статистичний щорічник 2017)</t>
  </si>
  <si>
    <t>ФОП Гуляєва Л.С.</t>
  </si>
  <si>
    <t>електронні видання</t>
  </si>
  <si>
    <t>аудіокниги</t>
  </si>
  <si>
    <t>ФОП Сисуєв І.М.</t>
  </si>
  <si>
    <t>книжкова продукція</t>
  </si>
  <si>
    <t>ПАТ Укрпошта</t>
  </si>
  <si>
    <t xml:space="preserve">періодичні видання на 2 піврічча 2018 року </t>
  </si>
  <si>
    <t>ЦМБ ім. М.Л.Кропивницького ЦБС для дорослих м. Миколаєва, адреса: 54003, м. Миколаїв,                                       вул. Потьомкінська,143-А</t>
  </si>
  <si>
    <t>Управління з питань культури та охорони культурної спадщини Миколаївської міської ради</t>
  </si>
  <si>
    <t>ФОП Антоненко Г.Р</t>
  </si>
  <si>
    <t>Велотренажер</t>
  </si>
  <si>
    <t>Міський територіальний центр соціального обслуговування (надання соціальних послуг) / вул.Кузнецька,83</t>
  </si>
  <si>
    <t>ФОП Дроган С.К.</t>
  </si>
  <si>
    <t>Мультимедійний проектор Epson</t>
  </si>
  <si>
    <t>Міський територіальний центр соціального обслуговування (надання соціальних послуг) / вул.12 Поздовжня,50-а</t>
  </si>
  <si>
    <t xml:space="preserve">ТОВ "Епіцентр К" </t>
  </si>
  <si>
    <t>Машина пральна SAMSUNG</t>
  </si>
  <si>
    <t>ТОВ "Епіцентр К"</t>
  </si>
  <si>
    <t>Телевізор LED 40" KIVI</t>
  </si>
  <si>
    <t xml:space="preserve">ФОП Єгоренков О.В. </t>
  </si>
  <si>
    <t>Кондиціонер Tosot</t>
  </si>
  <si>
    <t>Міський територіальний центр соціального обслуговування (надання соціальних послуг) / вул.Морехідна,9/2</t>
  </si>
  <si>
    <t>ТОВ "Сантарекс"</t>
  </si>
  <si>
    <t>Персональний комп'ютер</t>
  </si>
  <si>
    <t>УСВіК Інгульського району / вул.Миколаївська, 26</t>
  </si>
  <si>
    <t>Комп'ютер  в зборі</t>
  </si>
  <si>
    <t>УСВіК Заводського району / вул.Морехідна, 9</t>
  </si>
  <si>
    <t>Багатофункціональний пристрій RICOH</t>
  </si>
  <si>
    <t>УСВіК Корабельного району / вул.Новобудівна, 1</t>
  </si>
  <si>
    <t>УСВіК Центрального району / вул.Декабристів, 25</t>
  </si>
  <si>
    <t>Департамент ПСЗН / вул. М.Морська, 19</t>
  </si>
  <si>
    <t>Департамент праці та соціального захисту населення Миколаївської міської ради</t>
  </si>
  <si>
    <t>ФОП Таран</t>
  </si>
  <si>
    <t>Принтери</t>
  </si>
  <si>
    <t>КУ ММР "МІА Центр медичної статистики"</t>
  </si>
  <si>
    <t>ФОП Черниш</t>
  </si>
  <si>
    <t>Комп'ютери в зборі</t>
  </si>
  <si>
    <t>ПНДП "Аренос"</t>
  </si>
  <si>
    <t xml:space="preserve">КНП ММР "ЦПМСД №7" /  м. Миколаїв просп. Богоявленський, 340/2 </t>
  </si>
  <si>
    <t xml:space="preserve">Ноутбук Леново </t>
  </si>
  <si>
    <t>ТОВ "Компаком"</t>
  </si>
  <si>
    <t>Комп'ютери</t>
  </si>
  <si>
    <t xml:space="preserve">КНП ММР "ЦПМСД №5" /  м. Миколаїв вул.Привільна,41/1, вул. Привільна 41/3 </t>
  </si>
  <si>
    <t>ФОП Стоянов А.Л.</t>
  </si>
  <si>
    <t>Холодильник</t>
  </si>
  <si>
    <t>ТОВ ЕКОМЕД</t>
  </si>
  <si>
    <t>Прибиральна система</t>
  </si>
  <si>
    <t>ТОВ "Комфі Трейд"</t>
  </si>
  <si>
    <t>Кондиціонер</t>
  </si>
  <si>
    <t>Телевізор</t>
  </si>
  <si>
    <t>ФОП Пушня М.К.</t>
  </si>
  <si>
    <t>Індикатори глазного тиску</t>
  </si>
  <si>
    <t>ТОВ "ЗДРАВО"</t>
  </si>
  <si>
    <t>Електрокардіограф</t>
  </si>
  <si>
    <t>ФОП Пасічник В.А.</t>
  </si>
  <si>
    <t>Спірометр</t>
  </si>
  <si>
    <t>ФОП Бездітко П.О.</t>
  </si>
  <si>
    <t>Фотометр</t>
  </si>
  <si>
    <t>ФОП Усов О.О.</t>
  </si>
  <si>
    <t>Стерилізатор повітряний</t>
  </si>
  <si>
    <t>ФОП Панов В.В.</t>
  </si>
  <si>
    <t>Стійка реєстратури</t>
  </si>
  <si>
    <t>ФОП Рудяк В.М.</t>
  </si>
  <si>
    <t>ФОП Романенко М.В.</t>
  </si>
  <si>
    <t>Багатофункціональні пристрої (орг.техніка)</t>
  </si>
  <si>
    <t>ТОВ "Медична компанія КМ"</t>
  </si>
  <si>
    <t>Набори для сімейного лікаря</t>
  </si>
  <si>
    <t>Крісло гінекологічне</t>
  </si>
  <si>
    <t>ФОП Бондар  Т.А.</t>
  </si>
  <si>
    <t xml:space="preserve">КНП ММР "ЦПМСД №4" м. Миколаїв, вул. Адміральська,4 </t>
  </si>
  <si>
    <t>БФУ  Canon Stnses</t>
  </si>
  <si>
    <t xml:space="preserve"> ФОП  Божко С.Д.</t>
  </si>
  <si>
    <t>Персональні комп'ютери в зборі</t>
  </si>
  <si>
    <t>ФОП Митрофанов Р.В.</t>
  </si>
  <si>
    <t>Телевізори</t>
  </si>
  <si>
    <t>ФОП Колодній В.М.</t>
  </si>
  <si>
    <t>Багатофункціональний пристрій з картриджем</t>
  </si>
  <si>
    <t xml:space="preserve">КНП ММР "ЦПМСД №3" м. Миколаїв, вул. Шосейная,128 </t>
  </si>
  <si>
    <t>ФОП Мітрофанов Р.В.</t>
  </si>
  <si>
    <t>Персональні комп'ютери, ноутбук</t>
  </si>
  <si>
    <t xml:space="preserve">КНП ММР "ЦПМСД №2" м. Миколаїв, вул. Космонавтів,126 </t>
  </si>
  <si>
    <t>ФОП Бондарь О.П.</t>
  </si>
  <si>
    <t>Телевізор та інтерактивний комплекс</t>
  </si>
  <si>
    <t>ФОП Дубенко В.В.</t>
  </si>
  <si>
    <t xml:space="preserve">КНП ММР "ЦПМСД №1" м. Миколаїв, пров. Кобера,15А </t>
  </si>
  <si>
    <t>ФОП Архіпов М.В.</t>
  </si>
  <si>
    <t>Напівавтоматичний біохімічний аналізатор</t>
  </si>
  <si>
    <t>Міська лікрня №5, м. Миколаїв, просп. Богоявленський, 336</t>
  </si>
  <si>
    <t>ФОП Іванов Д.С.</t>
  </si>
  <si>
    <t>Операційно оглядова лямпа</t>
  </si>
  <si>
    <t>Лікарня швидкої медичної допомоги, м. Миколаїв, вул. Корабелів,14-В</t>
  </si>
  <si>
    <t>ФОП Перьков Р.М.</t>
  </si>
  <si>
    <t xml:space="preserve">Мікроскоп </t>
  </si>
  <si>
    <t>ТОВ "ЕКА"</t>
  </si>
  <si>
    <t>Мікротом РМ-ЕКА, апарат для гістологічної обробки тканини</t>
  </si>
  <si>
    <t>ФОП Сердюкова О.О.</t>
  </si>
  <si>
    <t>Радіохвильовий елекрокоагулятор</t>
  </si>
  <si>
    <t>Міська лікарня №4, м. Миколаїв, вул. Ад,Макарова,1</t>
  </si>
  <si>
    <t>ФОП Кисільов Ю.В.</t>
  </si>
  <si>
    <t>Апарат високочастотний елекрохірургічний, візок медичний для перевезення хворих</t>
  </si>
  <si>
    <t>Стіл операційний</t>
  </si>
  <si>
    <t>ФОП Войтовська І.В.</t>
  </si>
  <si>
    <t>Аналізатор електролітів</t>
  </si>
  <si>
    <t>Міська дитяча лікарня №2 , м. Миколаїв, вул. Рюміна,5</t>
  </si>
  <si>
    <t>ФОП Скоробагацька О.Д.</t>
  </si>
  <si>
    <t>Електрокардіограф, касетне обладнання, елекроенцефалограф</t>
  </si>
  <si>
    <t>ТОВ "Медична дистриб'юторська компанія"</t>
  </si>
  <si>
    <t>Сканер ультразвуковий діагностичний НS-40</t>
  </si>
  <si>
    <t xml:space="preserve">Управління охорони здоров'я Миколаївської міської ради  </t>
  </si>
  <si>
    <t>ФОП БожкоС.Д.</t>
  </si>
  <si>
    <t>54001 м.Миколаїв вул. Адміральська,24 Миколаївська гімназія №2 Миколаївської міської ради Миколаївської області</t>
  </si>
  <si>
    <t>ФОП Сущенко В.П.</t>
  </si>
  <si>
    <t xml:space="preserve">акустична система </t>
  </si>
  <si>
    <t>54034 м.Миколаїв вул.Олійника,36 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</si>
  <si>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радіосистема з наголовним мікрофоном</t>
  </si>
  <si>
    <t>ФОП Верба О.С.</t>
  </si>
  <si>
    <t xml:space="preserve">багатофункціональний пристрій Canon 3   </t>
  </si>
  <si>
    <t>ноутбук в початкову школу</t>
  </si>
  <si>
    <t>ПП ТК Ренесанс</t>
  </si>
  <si>
    <t>меблі (модульні конструкції,корпусні) в учбові кабінети</t>
  </si>
  <si>
    <t>ФОП Єрмоленко К.Ю.</t>
  </si>
  <si>
    <t>ноутбуки та принтер (багатофункціональний пристрій )</t>
  </si>
  <si>
    <t>54056 м.Миколаїв, вул. Китобоїв, 3-Б                                                                        Миколаївська загальноосвітня школа І-ІІІ ступенів №11 Миколаївської міської ради Миколаївської області</t>
  </si>
  <si>
    <t>СПД-ФО Свербиус Олег Юрійович</t>
  </si>
  <si>
    <t>багатофункціональний пристрій Canon MF 3010</t>
  </si>
  <si>
    <t>54052 м.Миколаїв вул. Айвазовського, 8 Миколаївська
загальноосвітня школа І-ІІІ ступенів№1 імені Олега Ольжича</t>
  </si>
  <si>
    <t>ноутбук Acer Aspire Aspire ES15 ES1-533</t>
  </si>
  <si>
    <t>ФОП Карбовський Ю.В.</t>
  </si>
  <si>
    <t xml:space="preserve">багатофункціональний пристрій </t>
  </si>
  <si>
    <t>54042 м.Миколаїв, вул. Передова, 11-А                                                                                 Миколаївська загальноосвітня школа І-ІІІ ступенів № 19 Миколаївської міської ради Миколаївської області</t>
  </si>
  <si>
    <t>ТОВ "СІ ЕН ТІ Трейд"</t>
  </si>
  <si>
    <t>ноутбуки</t>
  </si>
  <si>
    <t>ООО "Інститут нейротехнологій"Ботеон"</t>
  </si>
  <si>
    <t>комплект конструктора "Boteon Education Level 2"для розвитку учнів у сфері програмування</t>
  </si>
  <si>
    <t>ФОП Черниш М.В.</t>
  </si>
  <si>
    <t xml:space="preserve"> інтерактивний монітор</t>
  </si>
  <si>
    <t xml:space="preserve">персональний компютер </t>
  </si>
  <si>
    <t>телевізор</t>
  </si>
  <si>
    <t>ТОВ "Інтер-Системс"</t>
  </si>
  <si>
    <t>навчальне обладнання та приладдя: цифрова лабараторія для вчителя, цифрова лабараторія для учня</t>
  </si>
  <si>
    <t>ФОП "Асатрян"</t>
  </si>
  <si>
    <t>меблева стінка для зберігання методичної літератури</t>
  </si>
  <si>
    <t>54052 м. Миколаїв пр-т Корабелів, 22 Дошкільний навчальний заклад № 101  "Дружба"  м.Миколаєва</t>
  </si>
  <si>
    <t>ФОП Ляшенко І.О.</t>
  </si>
  <si>
    <t>гойдалка на пружині "Дельфін" КР-4.08</t>
  </si>
  <si>
    <t>54017 м. Миколаїв вул.Громадянська, 48 Б Дошкільний навчальний заклад № 77 санаторного типу м. Миколаєва</t>
  </si>
  <si>
    <t>будинок-альтанка (рахівниця) DB-4.01</t>
  </si>
  <si>
    <t>гойдалка-балансир "Машинка" КВ-4.02</t>
  </si>
  <si>
    <t>ТОВ "Санор"</t>
  </si>
  <si>
    <t xml:space="preserve"> інтерактивна  дошка                                                                                                            </t>
  </si>
  <si>
    <t>54001 м. Миколаїв, вул. Адміральська, 31                                                                                   Науково-педагогічна бібліотека</t>
  </si>
  <si>
    <t>ПП "Югтепломер-Сервіс"</t>
  </si>
  <si>
    <t>лічільники теплові</t>
  </si>
  <si>
    <t>54003 м. Миколаїв пр. Центральний,166                                                  Будинок вчителя</t>
  </si>
  <si>
    <t>54001 м. Миколаїв, вул. Адміральська, 31                                                                                                 Палац творчості учнів</t>
  </si>
  <si>
    <t xml:space="preserve">54034 м.Миколаїв, вул. Шкільна, 5                                                                                                         Міська станція юних техніків                    </t>
  </si>
  <si>
    <t xml:space="preserve"> проектор       </t>
  </si>
  <si>
    <t>ФОП Стефанович Т.В.</t>
  </si>
  <si>
    <t xml:space="preserve">стінка   меблева                                                                                                  </t>
  </si>
  <si>
    <t xml:space="preserve">54022 м.Миколаїв, вул. Прибугська, 83                                                                   Міська станція юних натуралістів                    </t>
  </si>
  <si>
    <t>ТОВ "Інвар"</t>
  </si>
  <si>
    <t xml:space="preserve">цифрова фотокамера до гуртка "Фото натуралістів"                                                         </t>
  </si>
  <si>
    <t>54052 м. Миколаїв, прт. Корабелів, 12/1                                                                                                    Дитячий центр позашкільної роботи Корабельного району м.Миколаєва</t>
  </si>
  <si>
    <t>ДП "Квант" ПрАТ "Електровимірювач"</t>
  </si>
  <si>
    <t xml:space="preserve">базовий набір LEGO mindstorms ev3 образовательная версия 10+  </t>
  </si>
  <si>
    <t>54028 м. Миколаїв, вул. Космонавтів, 128А                                                                                                               Будинок творчості дітей та юнацтва Інгульського району</t>
  </si>
  <si>
    <t xml:space="preserve">пульт DMX 16*12  в комплекті                                                               </t>
  </si>
  <si>
    <t xml:space="preserve">освітлювальні лампи (прожектори)                                                                 </t>
  </si>
  <si>
    <t>ФОП Шалахман В.Г.</t>
  </si>
  <si>
    <t xml:space="preserve">контрабас, домру до кабінету музики                                                                             </t>
  </si>
  <si>
    <t>54028 м. Миколаїв, вул. Космонавтів, 128А                                                                                                                       Будинок творчості дітей та юнацтва Інгульського району</t>
  </si>
  <si>
    <t>54030 м. Миколаїв, вул. Нікольська, 34                                                                                                  Перша українська гімназія імені Миколи Аркаса Миколаївської міської ради Миколаївської області</t>
  </si>
  <si>
    <t xml:space="preserve">інтерактивний комплекс Тип 2 (інтерактивна дошка, проектор, аудіосистема, кріплення до проектору, комплект кабелів)                                        </t>
  </si>
  <si>
    <t>54003 м. Миколаїв, вул.Потьомкінська, 147-А                                                                                               Миколаївський муніципальний колегіум імені Володимира Дмитровича Чайки Миколаївської міської ради Миколаївської області</t>
  </si>
  <si>
    <t>54036 м. Миколаїв, вул. Олександра Матросова, 2                                                                                       Миколаївська загальноосвітня школа І-ІІІ ступенів № 61 Миколаївської міської ради Миколаївської області</t>
  </si>
  <si>
    <t>ТОВ ОРВП "Продтовари"</t>
  </si>
  <si>
    <t xml:space="preserve">попередня оплата - за плиту газову з духовкою  </t>
  </si>
  <si>
    <t>54002 м. Миколаїв, вул. Погранична, 143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</si>
  <si>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залишок коштів за бюджетні кошти </t>
  </si>
  <si>
    <t xml:space="preserve">інтерактивна дошка                        </t>
  </si>
  <si>
    <t>54002 м. Миколаїв, вул. Погранична, 143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</si>
  <si>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>ФОП Акімкін О.Г.</t>
  </si>
  <si>
    <t xml:space="preserve">підсилювач трансляційний </t>
  </si>
  <si>
    <t>54055 м. Миколаїв, вул. 1 Слобідська, 42       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</si>
  <si>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синтезатор</t>
  </si>
  <si>
    <t>54055 м. Миколаїв, вул. 1 Слобідська, 42          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</si>
  <si>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проектори</t>
  </si>
  <si>
    <t>54055 м. Миколаїв, вул. 1 Слобідська, 42                                                                                     Миколаївська загальноосвітня школа І-ІІІ ступенів №31 Миколаївської міської ради Миколаївської області</t>
  </si>
  <si>
    <t>54029 м. Миколаїв, вул. Робоча, 8                                                                                                        Миколаївська загальноосвітня школа І-ІІІ ступенів № 22 з поглибленим вивченням англійської мови Миколаївської міської ради Миколаївської області</t>
  </si>
  <si>
    <t>ФОП Бурчак-Абрамович К.Д.</t>
  </si>
  <si>
    <t xml:space="preserve">сковорода промислова, нейтральні елементи  </t>
  </si>
  <si>
    <t>54039 м. Миколаїв, вул. 1-ша Екіпажна, 2                                                                                                   Миколаївська загальноосвітня школа І-ІІІ ступенів № 12 Миколаївської міської ради Миколаївської області</t>
  </si>
  <si>
    <t>54001   м. Миколаїв, вул.Макарова, 62-а                                                 Дошкільний навчальний заклад № 128 «Сонечко» м.Миколаєва</t>
  </si>
  <si>
    <t>54034   м. Миколаїв,  пр. Богоявленський, 20-А                                                 Дошкільний навчальний заклад № 82 «Лебідь» м.Миколаєва</t>
  </si>
  <si>
    <t>54030   м. Миколаїв, вул. Терасна, 12а                                                 Дошкільний навчальний заклад № 74 «Якорьок» м.Миколаєва</t>
  </si>
  <si>
    <t>мясорубка</t>
  </si>
  <si>
    <t>54017   м. Миколаїв, вул. Соборна, 13/11                                                                                                  Дошкільний навчальний заклад № 53 «Струмочок» м.Миколаєва</t>
  </si>
  <si>
    <t>ФОП Кондратьева А.О.</t>
  </si>
  <si>
    <t>холодильник</t>
  </si>
  <si>
    <t xml:space="preserve">кондиціонери </t>
  </si>
  <si>
    <t>ФОП Ткаченко О.І.</t>
  </si>
  <si>
    <t xml:space="preserve">шкільні меблі                                                                           </t>
  </si>
  <si>
    <t>54002 м. Миколаїв, вул. Погранична, 143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</si>
  <si>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підсилювач   до кабінету музики </t>
  </si>
  <si>
    <t xml:space="preserve">інтерактивний комплекс Тип 1 (інтерактивна дошка, проектор, кріплення до проектору, комплект кабелів)                              </t>
  </si>
  <si>
    <t>ФОП Тищенко Т.С.</t>
  </si>
  <si>
    <t xml:space="preserve">мякий модуль "Сухой басейн-Доміно" з кульками   </t>
  </si>
  <si>
    <t>54002 м. Миколаїв, вул. Погранична, 143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</si>
  <si>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>ФОП Петренко О.М.</t>
  </si>
  <si>
    <t xml:space="preserve">кондиціонери (внутрішній та зовнішній блок)     </t>
  </si>
  <si>
    <t>54002 м. Миколаїв, вул. Погранична, 143        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</si>
  <si>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шафа каталожна для бібліотеки                                                               </t>
  </si>
  <si>
    <t>54002    м. Миколаїв, вул. Погранична, 143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</si>
  <si>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шафа медична                                                                                             </t>
  </si>
  <si>
    <t>54002 м. Миколаїв, вул. Погранична, 143   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</si>
  <si>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>ФОП Чубов М.М.</t>
  </si>
  <si>
    <t xml:space="preserve">вивіска підсвічувана  </t>
  </si>
  <si>
    <t>54002 м. Миколаїв, вул. Погранична, 143                                                                                                                            Миколаївська загальноосвітня школа І-ІІІ ступенів №36 Миколаївської міської ради Миколаївської області</t>
  </si>
  <si>
    <t xml:space="preserve">меблі для кухні та кухонне обладнання                                                                              </t>
  </si>
  <si>
    <t>54039 м. Миколаїв, вул. 1-ша Екіпажна, 2                                                                                                                              Миколаївська загальноосвітня школа І-ІІІ ступенів № 12 Миколаївської міської ради Миколаївської області</t>
  </si>
  <si>
    <t xml:space="preserve">придбання кліматичного, технологічного, музичного обладнання, оргтехніки, малих архітектурних форм для облаштування дитячого та спортивного майданчику для дошкільного навчального закладу № 53 м. Миколаєва                                                                                           ( сушильна машина, пральна машина ) </t>
  </si>
  <si>
    <t>54017   м. Миколаїв вул.Соборна, 13/11 Дошкільний навчальний заклад № 53 «Струмочок» м.Миколаєва</t>
  </si>
  <si>
    <t xml:space="preserve">машини для обробки даних (ноутбуки в комплекті) </t>
  </si>
  <si>
    <t>54038 м. Миколаїв, вул. Крилова, 42                                                                                                                                       Миколаївська загальноосвітня школа І-ІІІ ступенів № 52 Миколаївської міської ради Миколаївської області</t>
  </si>
  <si>
    <t>54031 м. Миколаїв, вул. Космонавтів, 138-а                                                                                                                        Миколаївська загальноосвітня школа І-ІІІ ступенів № 56 Миколаївської міської ради Миколаївської області</t>
  </si>
  <si>
    <t>54050 м. Миколаїв, вул. Металургів, 97/1                                                                                                                                                            Миколаївська загальноосвітня школа І-ІІІ ступенів № 40 Миколаївської міської ради Миколаївської області</t>
  </si>
  <si>
    <t>54025 м. Миколаїв, провулок  Парусний, 3-А                                                                                                                                                                   Миколаївська загальноосвітня школа І-ІІІ ступенів № 51 Миколаївської міської ради Миколаївської області</t>
  </si>
  <si>
    <t>54058 м. Миколаїв,  вул. Лазурна, 48 ,                                                                                                                  Гімназія № 4 Миколаївської міської ради Миколаївської області</t>
  </si>
  <si>
    <t>54018 м. Миколаїв, вул. Театральна, 41                                                                                                                                                                Гімназія № 41 Миколаївської міської ради Миколаївської області</t>
  </si>
  <si>
    <t>54056 м. Миколаїв, вул. Космонавтів, 70                                                                                                                                                       Миколаївська загальноосвітня школа І-ІІІ ступенів № 20 Миколаївської міської ради Миколаївської області</t>
  </si>
  <si>
    <t>54029 м. Миколаїв, вул. Робоча, 8                                                                                                                 Миколаївська загальноосвітня школа І-ІІІ ступенів № 22 з поглибленим вивченням англійської мови Миколаївської міської ради Миколаївської області</t>
  </si>
  <si>
    <t>54056 м. Миколаїв, пр. Миру, 50                                                                                                                                                  Миколаївська загальноосвітня школа І-ІІІ ступенів № 50 Миколаївської міської ради Миколаївської області</t>
  </si>
  <si>
    <t>Управління освіти Миколаївської міської ради</t>
  </si>
  <si>
    <t>ФОП Майорович</t>
  </si>
  <si>
    <t>диван</t>
  </si>
  <si>
    <t>вул. Адміральська, 20</t>
  </si>
  <si>
    <t>Виконавчий комітет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</si>
  <si>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</si>
  <si>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</si>
  <si>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</si>
  <si>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</si>
  <si>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</si>
  <si>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9 місяців 2018 року по міському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</si>
</sst>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8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Fill="1"/>
    <xf numFmtId="164" fontId="2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4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164" fontId="10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64" fontId="9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64" fontId="1" fillId="0" borderId="1" xfId="0" applyNumberFormat="1" applyFont="1" applyFill="1" applyBorder="1"/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164" fontId="11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top" wrapText="1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5" fillId="0" borderId="1" xfId="0" applyFont="1" applyFill="1" applyBorder="1"/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wrapText="1"/>
    </xf>
    <xf numFmtId="0" fontId="16" fillId="0" borderId="10" xfId="0" applyFont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6" fillId="0" borderId="14" xfId="1" applyFont="1" applyFill="1" applyBorder="1" applyAlignment="1">
      <alignment horizontal="left" vertical="top" wrapText="1"/>
    </xf>
    <xf numFmtId="164" fontId="6" fillId="0" borderId="12" xfId="2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2" quotePrefix="1" applyFont="1" applyFill="1" applyBorder="1" applyAlignment="1">
      <alignment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6" fillId="0" borderId="1" xfId="2" quotePrefix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top" wrapText="1"/>
    </xf>
    <xf numFmtId="164" fontId="6" fillId="0" borderId="10" xfId="2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2" quotePrefix="1" applyFont="1" applyFill="1" applyBorder="1" applyAlignment="1">
      <alignment vertical="top" wrapText="1"/>
    </xf>
    <xf numFmtId="0" fontId="6" fillId="0" borderId="17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16" fillId="0" borderId="1" xfId="0" applyFont="1" applyBorder="1"/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 applyBorder="1"/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Придбання" xfId="2"/>
    <cellStyle name="Обычный_Придбання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tabSelected="1" view="pageBreakPreview" zoomScale="60" zoomScaleNormal="130" workbookViewId="0">
      <pane ySplit="3" topLeftCell="A183" activePane="bottomLeft" state="frozen"/>
      <selection pane="bottomLeft" activeCell="K228" sqref="K228"/>
    </sheetView>
  </sheetViews>
  <sheetFormatPr defaultColWidth="9.140625" defaultRowHeight="12.75"/>
  <cols>
    <col min="1" max="1" width="28.85546875" style="1" customWidth="1"/>
    <col min="2" max="2" width="29.28515625" style="1" customWidth="1"/>
    <col min="3" max="3" width="26.140625" style="1" customWidth="1"/>
    <col min="4" max="4" width="21" style="3" customWidth="1"/>
    <col min="5" max="5" width="21" style="1" customWidth="1"/>
    <col min="6" max="7" width="9.140625" style="2"/>
    <col min="8" max="16384" width="9.140625" style="1"/>
  </cols>
  <sheetData>
    <row r="1" spans="1:7" ht="36.75" customHeight="1" thickBot="1">
      <c r="A1" s="166" t="s">
        <v>382</v>
      </c>
      <c r="B1" s="166"/>
      <c r="C1" s="166"/>
      <c r="D1" s="166"/>
      <c r="E1" s="166"/>
    </row>
    <row r="2" spans="1:7">
      <c r="A2" s="165" t="s">
        <v>381</v>
      </c>
      <c r="B2" s="165" t="s">
        <v>380</v>
      </c>
      <c r="C2" s="165" t="s">
        <v>379</v>
      </c>
      <c r="D2" s="165" t="s">
        <v>378</v>
      </c>
      <c r="E2" s="165" t="s">
        <v>377</v>
      </c>
    </row>
    <row r="3" spans="1:7">
      <c r="A3" s="164"/>
      <c r="B3" s="164"/>
      <c r="C3" s="164"/>
      <c r="D3" s="164"/>
      <c r="E3" s="164"/>
    </row>
    <row r="4" spans="1:7">
      <c r="A4" s="163" t="s">
        <v>376</v>
      </c>
      <c r="B4" s="162"/>
      <c r="C4" s="162"/>
      <c r="D4" s="162"/>
      <c r="E4" s="161"/>
    </row>
    <row r="5" spans="1:7">
      <c r="A5" s="17" t="s">
        <v>375</v>
      </c>
      <c r="B5" s="17" t="s">
        <v>374</v>
      </c>
      <c r="C5" s="79">
        <v>1</v>
      </c>
      <c r="D5" s="15">
        <v>16.884</v>
      </c>
      <c r="E5" s="36" t="s">
        <v>373</v>
      </c>
    </row>
    <row r="6" spans="1:7">
      <c r="A6" s="33" t="s">
        <v>0</v>
      </c>
      <c r="B6" s="34" t="s">
        <v>1</v>
      </c>
      <c r="C6" s="33" t="s">
        <v>0</v>
      </c>
      <c r="D6" s="7">
        <f>SUM(D5:D5)</f>
        <v>16.884</v>
      </c>
      <c r="E6" s="33" t="s">
        <v>0</v>
      </c>
    </row>
    <row r="7" spans="1:7" s="2" customFormat="1">
      <c r="A7" s="71" t="s">
        <v>372</v>
      </c>
      <c r="B7" s="71"/>
      <c r="C7" s="71"/>
      <c r="D7" s="71"/>
      <c r="E7" s="71"/>
    </row>
    <row r="8" spans="1:7" s="42" customFormat="1" ht="63.75">
      <c r="A8" s="151" t="s">
        <v>371</v>
      </c>
      <c r="B8" s="151" t="s">
        <v>362</v>
      </c>
      <c r="C8" s="106">
        <v>2</v>
      </c>
      <c r="D8" s="112">
        <v>16.356000000000002</v>
      </c>
      <c r="E8" s="146" t="s">
        <v>162</v>
      </c>
      <c r="F8" s="43"/>
      <c r="G8" s="43"/>
    </row>
    <row r="9" spans="1:7" s="42" customFormat="1" ht="89.25">
      <c r="A9" s="151" t="s">
        <v>370</v>
      </c>
      <c r="B9" s="151" t="s">
        <v>362</v>
      </c>
      <c r="C9" s="106">
        <v>4</v>
      </c>
      <c r="D9" s="112">
        <v>32.712000000000003</v>
      </c>
      <c r="E9" s="146" t="s">
        <v>162</v>
      </c>
      <c r="F9" s="43"/>
      <c r="G9" s="43"/>
    </row>
    <row r="10" spans="1:7" s="42" customFormat="1" ht="76.5">
      <c r="A10" s="151" t="s">
        <v>369</v>
      </c>
      <c r="B10" s="151" t="s">
        <v>362</v>
      </c>
      <c r="C10" s="110">
        <v>3</v>
      </c>
      <c r="D10" s="112">
        <v>24.533999999999999</v>
      </c>
      <c r="E10" s="146" t="s">
        <v>162</v>
      </c>
      <c r="F10" s="43"/>
      <c r="G10" s="43"/>
    </row>
    <row r="11" spans="1:7" s="42" customFormat="1" ht="63.75">
      <c r="A11" s="151" t="s">
        <v>368</v>
      </c>
      <c r="B11" s="151" t="s">
        <v>362</v>
      </c>
      <c r="C11" s="110">
        <v>2</v>
      </c>
      <c r="D11" s="112">
        <v>16.356000000000002</v>
      </c>
      <c r="E11" s="146" t="s">
        <v>162</v>
      </c>
      <c r="F11" s="43"/>
      <c r="G11" s="43"/>
    </row>
    <row r="12" spans="1:7" s="42" customFormat="1" ht="63.75">
      <c r="A12" s="151" t="s">
        <v>367</v>
      </c>
      <c r="B12" s="151" t="s">
        <v>362</v>
      </c>
      <c r="C12" s="110">
        <v>2</v>
      </c>
      <c r="D12" s="112">
        <v>16.356000000000002</v>
      </c>
      <c r="E12" s="146" t="s">
        <v>162</v>
      </c>
      <c r="F12" s="43"/>
      <c r="G12" s="43"/>
    </row>
    <row r="13" spans="1:7" s="42" customFormat="1" ht="76.5">
      <c r="A13" s="151" t="s">
        <v>366</v>
      </c>
      <c r="B13" s="151" t="s">
        <v>362</v>
      </c>
      <c r="C13" s="110">
        <v>2</v>
      </c>
      <c r="D13" s="112">
        <v>16.356000000000002</v>
      </c>
      <c r="E13" s="146" t="s">
        <v>162</v>
      </c>
      <c r="F13" s="43"/>
      <c r="G13" s="43"/>
    </row>
    <row r="14" spans="1:7" s="42" customFormat="1" ht="76.5">
      <c r="A14" s="151" t="s">
        <v>365</v>
      </c>
      <c r="B14" s="151" t="s">
        <v>362</v>
      </c>
      <c r="C14" s="110">
        <v>2</v>
      </c>
      <c r="D14" s="112">
        <v>16.356000000000002</v>
      </c>
      <c r="E14" s="146" t="s">
        <v>162</v>
      </c>
      <c r="F14" s="43"/>
      <c r="G14" s="43"/>
    </row>
    <row r="15" spans="1:7" s="42" customFormat="1" ht="76.5">
      <c r="A15" s="151" t="s">
        <v>364</v>
      </c>
      <c r="B15" s="151" t="s">
        <v>362</v>
      </c>
      <c r="C15" s="110">
        <v>2</v>
      </c>
      <c r="D15" s="112">
        <v>16.356000000000002</v>
      </c>
      <c r="E15" s="146" t="s">
        <v>162</v>
      </c>
      <c r="F15" s="43"/>
      <c r="G15" s="43"/>
    </row>
    <row r="16" spans="1:7" s="42" customFormat="1" ht="76.5">
      <c r="A16" s="151" t="s">
        <v>363</v>
      </c>
      <c r="B16" s="151" t="s">
        <v>362</v>
      </c>
      <c r="C16" s="110">
        <v>2</v>
      </c>
      <c r="D16" s="112">
        <v>16.356000000000002</v>
      </c>
      <c r="E16" s="146" t="s">
        <v>162</v>
      </c>
      <c r="F16" s="43"/>
      <c r="G16" s="43"/>
    </row>
    <row r="17" spans="1:5" s="43" customFormat="1" ht="127.5">
      <c r="A17" s="151" t="s">
        <v>361</v>
      </c>
      <c r="B17" s="160" t="s">
        <v>360</v>
      </c>
      <c r="C17" s="110">
        <v>2</v>
      </c>
      <c r="D17" s="159">
        <v>36.9</v>
      </c>
      <c r="E17" s="146" t="s">
        <v>329</v>
      </c>
    </row>
    <row r="18" spans="1:5" s="43" customFormat="1" ht="76.5">
      <c r="A18" s="151" t="s">
        <v>359</v>
      </c>
      <c r="B18" s="151" t="s">
        <v>358</v>
      </c>
      <c r="C18" s="110">
        <v>1</v>
      </c>
      <c r="D18" s="112">
        <v>7.1</v>
      </c>
      <c r="E18" s="146" t="s">
        <v>297</v>
      </c>
    </row>
    <row r="19" spans="1:5" s="43" customFormat="1" ht="76.5">
      <c r="A19" s="151" t="s">
        <v>357</v>
      </c>
      <c r="B19" s="151" t="s">
        <v>356</v>
      </c>
      <c r="C19" s="110">
        <v>1</v>
      </c>
      <c r="D19" s="112">
        <v>59.7</v>
      </c>
      <c r="E19" s="146" t="s">
        <v>355</v>
      </c>
    </row>
    <row r="20" spans="1:5" s="43" customFormat="1" ht="76.5">
      <c r="A20" s="151" t="s">
        <v>354</v>
      </c>
      <c r="B20" s="151" t="s">
        <v>353</v>
      </c>
      <c r="C20" s="110">
        <v>1</v>
      </c>
      <c r="D20" s="112">
        <v>7.8</v>
      </c>
      <c r="E20" s="146" t="s">
        <v>297</v>
      </c>
    </row>
    <row r="21" spans="1:5" s="43" customFormat="1" ht="76.5">
      <c r="A21" s="151" t="s">
        <v>352</v>
      </c>
      <c r="B21" s="151" t="s">
        <v>351</v>
      </c>
      <c r="C21" s="110">
        <v>1</v>
      </c>
      <c r="D21" s="112">
        <v>18.3</v>
      </c>
      <c r="E21" s="146" t="s">
        <v>297</v>
      </c>
    </row>
    <row r="22" spans="1:5" s="43" customFormat="1" ht="76.5">
      <c r="A22" s="151" t="s">
        <v>350</v>
      </c>
      <c r="B22" s="151" t="s">
        <v>349</v>
      </c>
      <c r="C22" s="110">
        <v>2</v>
      </c>
      <c r="D22" s="112">
        <v>21.998000000000001</v>
      </c>
      <c r="E22" s="146" t="s">
        <v>348</v>
      </c>
    </row>
    <row r="23" spans="1:5" s="43" customFormat="1" ht="76.5">
      <c r="A23" s="151" t="s">
        <v>347</v>
      </c>
      <c r="B23" s="151" t="s">
        <v>346</v>
      </c>
      <c r="C23" s="110">
        <v>1</v>
      </c>
      <c r="D23" s="112">
        <v>9.6739999999999995</v>
      </c>
      <c r="E23" s="146" t="s">
        <v>345</v>
      </c>
    </row>
    <row r="24" spans="1:5" s="43" customFormat="1" ht="76.5">
      <c r="A24" s="151" t="s">
        <v>342</v>
      </c>
      <c r="B24" s="151" t="s">
        <v>344</v>
      </c>
      <c r="C24" s="110">
        <v>3</v>
      </c>
      <c r="D24" s="112">
        <v>164.7</v>
      </c>
      <c r="E24" s="146" t="s">
        <v>288</v>
      </c>
    </row>
    <row r="25" spans="1:5" s="43" customFormat="1" ht="76.5">
      <c r="A25" s="151" t="s">
        <v>342</v>
      </c>
      <c r="B25" s="151" t="s">
        <v>343</v>
      </c>
      <c r="C25" s="110">
        <v>1</v>
      </c>
      <c r="D25" s="112">
        <v>8.8559999999999999</v>
      </c>
      <c r="E25" s="146" t="s">
        <v>251</v>
      </c>
    </row>
    <row r="26" spans="1:5" s="43" customFormat="1" ht="76.5">
      <c r="A26" s="151" t="s">
        <v>342</v>
      </c>
      <c r="B26" s="151" t="s">
        <v>341</v>
      </c>
      <c r="C26" s="110">
        <v>7</v>
      </c>
      <c r="D26" s="112">
        <v>58.8</v>
      </c>
      <c r="E26" s="146" t="s">
        <v>340</v>
      </c>
    </row>
    <row r="27" spans="1:5" s="43" customFormat="1" ht="51">
      <c r="A27" s="151" t="s">
        <v>336</v>
      </c>
      <c r="B27" s="151" t="s">
        <v>339</v>
      </c>
      <c r="C27" s="110"/>
      <c r="D27" s="112">
        <v>46.5</v>
      </c>
      <c r="E27" s="146" t="s">
        <v>337</v>
      </c>
    </row>
    <row r="28" spans="1:5" s="43" customFormat="1" ht="51">
      <c r="A28" s="151" t="s">
        <v>336</v>
      </c>
      <c r="B28" s="151" t="s">
        <v>338</v>
      </c>
      <c r="C28" s="110">
        <v>1</v>
      </c>
      <c r="D28" s="112">
        <v>39</v>
      </c>
      <c r="E28" s="146" t="s">
        <v>337</v>
      </c>
    </row>
    <row r="29" spans="1:5" s="43" customFormat="1" ht="51">
      <c r="A29" s="151" t="s">
        <v>336</v>
      </c>
      <c r="B29" s="151" t="s">
        <v>335</v>
      </c>
      <c r="C29" s="110">
        <v>1</v>
      </c>
      <c r="D29" s="158">
        <v>14.9</v>
      </c>
      <c r="E29" s="146" t="s">
        <v>329</v>
      </c>
    </row>
    <row r="30" spans="1:5" s="43" customFormat="1" ht="51">
      <c r="A30" s="151" t="s">
        <v>334</v>
      </c>
      <c r="B30" s="151" t="s">
        <v>292</v>
      </c>
      <c r="C30" s="110">
        <v>1</v>
      </c>
      <c r="D30" s="112">
        <v>60.772979999999997</v>
      </c>
      <c r="E30" s="146" t="s">
        <v>291</v>
      </c>
    </row>
    <row r="31" spans="1:5" s="43" customFormat="1" ht="51">
      <c r="A31" s="151" t="s">
        <v>333</v>
      </c>
      <c r="B31" s="151" t="s">
        <v>292</v>
      </c>
      <c r="C31" s="110">
        <v>1</v>
      </c>
      <c r="D31" s="112">
        <v>60.772979999999997</v>
      </c>
      <c r="E31" s="146" t="s">
        <v>291</v>
      </c>
    </row>
    <row r="32" spans="1:5" s="43" customFormat="1" ht="51">
      <c r="A32" s="151" t="s">
        <v>332</v>
      </c>
      <c r="B32" s="151" t="s">
        <v>292</v>
      </c>
      <c r="C32" s="110">
        <v>1</v>
      </c>
      <c r="D32" s="112">
        <v>56.683979999999998</v>
      </c>
      <c r="E32" s="146" t="s">
        <v>291</v>
      </c>
    </row>
    <row r="33" spans="1:5" s="43" customFormat="1" ht="76.5">
      <c r="A33" s="151" t="s">
        <v>331</v>
      </c>
      <c r="B33" s="151" t="s">
        <v>330</v>
      </c>
      <c r="C33" s="110">
        <v>1</v>
      </c>
      <c r="D33" s="158">
        <v>47.9</v>
      </c>
      <c r="E33" s="146" t="s">
        <v>329</v>
      </c>
    </row>
    <row r="34" spans="1:5" s="43" customFormat="1" ht="89.25">
      <c r="A34" s="151" t="s">
        <v>328</v>
      </c>
      <c r="B34" s="151" t="s">
        <v>292</v>
      </c>
      <c r="C34" s="110">
        <v>1</v>
      </c>
      <c r="D34" s="112">
        <v>77.758279999999999</v>
      </c>
      <c r="E34" s="146" t="s">
        <v>291</v>
      </c>
    </row>
    <row r="35" spans="1:5" s="43" customFormat="1" ht="76.5">
      <c r="A35" s="151" t="s">
        <v>323</v>
      </c>
      <c r="B35" s="151" t="s">
        <v>326</v>
      </c>
      <c r="C35" s="110">
        <v>1</v>
      </c>
      <c r="D35" s="112">
        <v>22.402000000000001</v>
      </c>
      <c r="E35" s="146" t="s">
        <v>288</v>
      </c>
    </row>
    <row r="36" spans="1:5" s="43" customFormat="1" ht="76.5">
      <c r="A36" s="151" t="s">
        <v>327</v>
      </c>
      <c r="B36" s="151" t="s">
        <v>326</v>
      </c>
      <c r="C36" s="110">
        <v>1</v>
      </c>
      <c r="D36" s="112">
        <v>12.422000000000001</v>
      </c>
      <c r="E36" s="146" t="s">
        <v>288</v>
      </c>
    </row>
    <row r="37" spans="1:5" s="43" customFormat="1" ht="76.5">
      <c r="A37" s="151" t="s">
        <v>325</v>
      </c>
      <c r="B37" s="151" t="s">
        <v>324</v>
      </c>
      <c r="C37" s="110">
        <v>1</v>
      </c>
      <c r="D37" s="112">
        <v>37</v>
      </c>
      <c r="E37" s="146" t="s">
        <v>321</v>
      </c>
    </row>
    <row r="38" spans="1:5" s="43" customFormat="1" ht="76.5">
      <c r="A38" s="151" t="s">
        <v>323</v>
      </c>
      <c r="B38" s="151" t="s">
        <v>322</v>
      </c>
      <c r="C38" s="110">
        <v>1</v>
      </c>
      <c r="D38" s="112">
        <v>6.3079999999999998</v>
      </c>
      <c r="E38" s="146" t="s">
        <v>321</v>
      </c>
    </row>
    <row r="39" spans="1:5" s="43" customFormat="1" ht="76.5">
      <c r="A39" s="151" t="s">
        <v>320</v>
      </c>
      <c r="B39" s="151" t="s">
        <v>319</v>
      </c>
      <c r="C39" s="106" t="s">
        <v>318</v>
      </c>
      <c r="D39" s="112">
        <v>1.05</v>
      </c>
      <c r="E39" s="146" t="s">
        <v>288</v>
      </c>
    </row>
    <row r="40" spans="1:5" s="43" customFormat="1" ht="76.5">
      <c r="A40" s="151" t="s">
        <v>317</v>
      </c>
      <c r="B40" s="151" t="s">
        <v>316</v>
      </c>
      <c r="C40" s="110">
        <v>1</v>
      </c>
      <c r="D40" s="158">
        <v>47.426000000000002</v>
      </c>
      <c r="E40" s="146" t="s">
        <v>315</v>
      </c>
    </row>
    <row r="41" spans="1:5" s="43" customFormat="1" ht="76.5">
      <c r="A41" s="151" t="s">
        <v>314</v>
      </c>
      <c r="B41" s="151" t="s">
        <v>292</v>
      </c>
      <c r="C41" s="110">
        <v>1</v>
      </c>
      <c r="D41" s="112">
        <v>60.772979999999997</v>
      </c>
      <c r="E41" s="146" t="s">
        <v>291</v>
      </c>
    </row>
    <row r="42" spans="1:5" s="43" customFormat="1" ht="89.25">
      <c r="A42" s="151" t="s">
        <v>313</v>
      </c>
      <c r="B42" s="151" t="s">
        <v>312</v>
      </c>
      <c r="C42" s="110">
        <v>1</v>
      </c>
      <c r="D42" s="112">
        <v>64.5</v>
      </c>
      <c r="E42" s="146" t="s">
        <v>288</v>
      </c>
    </row>
    <row r="43" spans="1:5" s="43" customFormat="1" ht="76.5">
      <c r="A43" s="151" t="s">
        <v>311</v>
      </c>
      <c r="B43" s="151" t="s">
        <v>292</v>
      </c>
      <c r="C43" s="110">
        <v>2</v>
      </c>
      <c r="D43" s="112">
        <f>77.75828+56.68398</f>
        <v>134.44226</v>
      </c>
      <c r="E43" s="146" t="s">
        <v>291</v>
      </c>
    </row>
    <row r="44" spans="1:5" s="43" customFormat="1" ht="51">
      <c r="A44" s="151" t="s">
        <v>310</v>
      </c>
      <c r="B44" s="151" t="s">
        <v>309</v>
      </c>
      <c r="C44" s="110">
        <v>2</v>
      </c>
      <c r="D44" s="112">
        <v>20</v>
      </c>
      <c r="E44" s="146" t="s">
        <v>308</v>
      </c>
    </row>
    <row r="45" spans="1:5" s="43" customFormat="1" ht="51">
      <c r="A45" s="151" t="s">
        <v>305</v>
      </c>
      <c r="B45" s="151" t="s">
        <v>307</v>
      </c>
      <c r="C45" s="110">
        <v>8</v>
      </c>
      <c r="D45" s="112">
        <v>48.24</v>
      </c>
      <c r="E45" s="146" t="s">
        <v>251</v>
      </c>
    </row>
    <row r="46" spans="1:5" s="43" customFormat="1" ht="51">
      <c r="A46" s="151" t="s">
        <v>305</v>
      </c>
      <c r="B46" s="151" t="s">
        <v>306</v>
      </c>
      <c r="C46" s="110">
        <v>1</v>
      </c>
      <c r="D46" s="112">
        <v>20.36</v>
      </c>
      <c r="E46" s="146" t="s">
        <v>251</v>
      </c>
    </row>
    <row r="47" spans="1:5" s="43" customFormat="1" ht="51">
      <c r="A47" s="151" t="s">
        <v>305</v>
      </c>
      <c r="B47" s="151" t="s">
        <v>304</v>
      </c>
      <c r="C47" s="110">
        <v>2</v>
      </c>
      <c r="D47" s="112">
        <v>27.999960000000002</v>
      </c>
      <c r="E47" s="146" t="s">
        <v>303</v>
      </c>
    </row>
    <row r="48" spans="1:5" s="43" customFormat="1" ht="63.75">
      <c r="A48" s="151" t="s">
        <v>302</v>
      </c>
      <c r="B48" s="151" t="s">
        <v>292</v>
      </c>
      <c r="C48" s="110">
        <v>1</v>
      </c>
      <c r="D48" s="112">
        <v>56.683979999999998</v>
      </c>
      <c r="E48" s="146" t="s">
        <v>291</v>
      </c>
    </row>
    <row r="49" spans="1:9" s="43" customFormat="1" ht="38.25">
      <c r="A49" s="151" t="s">
        <v>299</v>
      </c>
      <c r="B49" s="151" t="s">
        <v>301</v>
      </c>
      <c r="C49" s="110">
        <v>1</v>
      </c>
      <c r="D49" s="112">
        <v>10</v>
      </c>
      <c r="E49" s="146" t="s">
        <v>300</v>
      </c>
    </row>
    <row r="50" spans="1:9" s="43" customFormat="1" ht="38.25">
      <c r="A50" s="151" t="s">
        <v>299</v>
      </c>
      <c r="B50" s="151" t="s">
        <v>298</v>
      </c>
      <c r="C50" s="110">
        <v>1</v>
      </c>
      <c r="D50" s="112">
        <v>13.5</v>
      </c>
      <c r="E50" s="146" t="s">
        <v>297</v>
      </c>
    </row>
    <row r="51" spans="1:9" s="43" customFormat="1" ht="25.5">
      <c r="A51" s="151" t="s">
        <v>295</v>
      </c>
      <c r="B51" s="151" t="s">
        <v>296</v>
      </c>
      <c r="C51" s="110">
        <v>1</v>
      </c>
      <c r="D51" s="112">
        <v>13.05</v>
      </c>
      <c r="E51" s="146" t="s">
        <v>288</v>
      </c>
    </row>
    <row r="52" spans="1:9" s="43" customFormat="1" ht="25.5">
      <c r="A52" s="151" t="s">
        <v>295</v>
      </c>
      <c r="B52" s="151" t="s">
        <v>289</v>
      </c>
      <c r="C52" s="110">
        <v>1</v>
      </c>
      <c r="D52" s="112">
        <v>28.05</v>
      </c>
      <c r="E52" s="146" t="s">
        <v>288</v>
      </c>
    </row>
    <row r="53" spans="1:9" s="43" customFormat="1" ht="38.25">
      <c r="A53" s="151" t="s">
        <v>294</v>
      </c>
      <c r="B53" s="151" t="s">
        <v>292</v>
      </c>
      <c r="C53" s="110">
        <v>1</v>
      </c>
      <c r="D53" s="112">
        <v>77.758279999999999</v>
      </c>
      <c r="E53" s="146" t="s">
        <v>291</v>
      </c>
    </row>
    <row r="54" spans="1:9" s="43" customFormat="1" ht="38.25">
      <c r="A54" s="151" t="s">
        <v>293</v>
      </c>
      <c r="B54" s="151" t="s">
        <v>292</v>
      </c>
      <c r="C54" s="110">
        <v>1</v>
      </c>
      <c r="D54" s="112">
        <v>77.758279999999999</v>
      </c>
      <c r="E54" s="146" t="s">
        <v>291</v>
      </c>
    </row>
    <row r="55" spans="1:9" s="43" customFormat="1" ht="38.25">
      <c r="A55" s="151" t="s">
        <v>290</v>
      </c>
      <c r="B55" s="151" t="s">
        <v>289</v>
      </c>
      <c r="C55" s="110">
        <v>1</v>
      </c>
      <c r="D55" s="112">
        <v>28.05</v>
      </c>
      <c r="E55" s="146" t="s">
        <v>288</v>
      </c>
    </row>
    <row r="56" spans="1:9" s="43" customFormat="1" ht="63.75">
      <c r="A56" s="151" t="s">
        <v>285</v>
      </c>
      <c r="B56" s="102" t="s">
        <v>287</v>
      </c>
      <c r="C56" s="149">
        <v>1</v>
      </c>
      <c r="D56" s="112">
        <v>6.1</v>
      </c>
      <c r="E56" s="141" t="s">
        <v>283</v>
      </c>
    </row>
    <row r="57" spans="1:9" s="43" customFormat="1" ht="63.75">
      <c r="A57" s="151" t="s">
        <v>285</v>
      </c>
      <c r="B57" s="101" t="s">
        <v>286</v>
      </c>
      <c r="C57" s="152">
        <v>1</v>
      </c>
      <c r="D57" s="112">
        <v>17.399999999999999</v>
      </c>
      <c r="E57" s="141" t="s">
        <v>283</v>
      </c>
    </row>
    <row r="58" spans="1:9" s="43" customFormat="1" ht="63.75">
      <c r="A58" s="151" t="s">
        <v>285</v>
      </c>
      <c r="B58" s="101" t="s">
        <v>284</v>
      </c>
      <c r="C58" s="152">
        <v>1</v>
      </c>
      <c r="D58" s="112">
        <v>6.5</v>
      </c>
      <c r="E58" s="141" t="s">
        <v>283</v>
      </c>
      <c r="H58" s="148"/>
      <c r="I58" s="148"/>
    </row>
    <row r="59" spans="1:9" s="43" customFormat="1" ht="38.25">
      <c r="A59" s="151" t="s">
        <v>282</v>
      </c>
      <c r="B59" s="102" t="s">
        <v>281</v>
      </c>
      <c r="C59" s="149">
        <v>2</v>
      </c>
      <c r="D59" s="112">
        <v>22</v>
      </c>
      <c r="E59" s="141" t="s">
        <v>280</v>
      </c>
      <c r="G59" s="148"/>
      <c r="H59" s="155"/>
      <c r="I59" s="153"/>
    </row>
    <row r="60" spans="1:9" s="43" customFormat="1" ht="76.5">
      <c r="A60" s="151" t="s">
        <v>269</v>
      </c>
      <c r="B60" s="113" t="s">
        <v>279</v>
      </c>
      <c r="C60" s="149">
        <v>2</v>
      </c>
      <c r="D60" s="112">
        <v>196.2</v>
      </c>
      <c r="E60" s="141" t="s">
        <v>278</v>
      </c>
      <c r="G60" s="148"/>
      <c r="H60" s="155"/>
      <c r="I60" s="153"/>
    </row>
    <row r="61" spans="1:9" s="43" customFormat="1" ht="76.5">
      <c r="A61" s="151" t="s">
        <v>269</v>
      </c>
      <c r="B61" s="157" t="s">
        <v>277</v>
      </c>
      <c r="C61" s="152">
        <v>3</v>
      </c>
      <c r="D61" s="112">
        <v>40.256999999999998</v>
      </c>
      <c r="E61" s="112" t="s">
        <v>270</v>
      </c>
      <c r="G61" s="148"/>
      <c r="H61" s="148"/>
      <c r="I61" s="148"/>
    </row>
    <row r="62" spans="1:9" s="43" customFormat="1" ht="76.5">
      <c r="A62" s="151" t="s">
        <v>269</v>
      </c>
      <c r="B62" s="157" t="s">
        <v>276</v>
      </c>
      <c r="C62" s="152">
        <v>2</v>
      </c>
      <c r="D62" s="112">
        <v>22.54</v>
      </c>
      <c r="E62" s="112" t="s">
        <v>274</v>
      </c>
      <c r="G62" s="148"/>
      <c r="H62" s="148"/>
    </row>
    <row r="63" spans="1:9" s="43" customFormat="1" ht="76.5">
      <c r="A63" s="151" t="s">
        <v>269</v>
      </c>
      <c r="B63" s="157" t="s">
        <v>275</v>
      </c>
      <c r="C63" s="152">
        <v>2</v>
      </c>
      <c r="D63" s="112">
        <v>18.46</v>
      </c>
      <c r="E63" s="112" t="s">
        <v>274</v>
      </c>
      <c r="G63" s="148"/>
      <c r="H63" s="148"/>
    </row>
    <row r="64" spans="1:9" s="43" customFormat="1" ht="76.5">
      <c r="A64" s="151" t="s">
        <v>269</v>
      </c>
      <c r="B64" s="157" t="s">
        <v>112</v>
      </c>
      <c r="C64" s="152">
        <v>1</v>
      </c>
      <c r="D64" s="112">
        <v>14.984999999999999</v>
      </c>
      <c r="E64" s="112" t="s">
        <v>274</v>
      </c>
      <c r="G64" s="148"/>
      <c r="H64" s="148"/>
    </row>
    <row r="65" spans="1:8" s="43" customFormat="1" ht="76.5">
      <c r="A65" s="151" t="s">
        <v>269</v>
      </c>
      <c r="B65" s="113" t="s">
        <v>273</v>
      </c>
      <c r="C65" s="152">
        <v>1</v>
      </c>
      <c r="D65" s="112">
        <v>50</v>
      </c>
      <c r="E65" s="141" t="s">
        <v>272</v>
      </c>
      <c r="G65" s="148"/>
      <c r="H65" s="148"/>
    </row>
    <row r="66" spans="1:8" s="43" customFormat="1" ht="76.5">
      <c r="A66" s="151" t="s">
        <v>269</v>
      </c>
      <c r="B66" s="113" t="s">
        <v>271</v>
      </c>
      <c r="C66" s="152">
        <v>5</v>
      </c>
      <c r="D66" s="112">
        <v>52.494999999999997</v>
      </c>
      <c r="E66" s="112" t="s">
        <v>270</v>
      </c>
      <c r="G66" s="148"/>
      <c r="H66" s="148"/>
    </row>
    <row r="67" spans="1:8" s="43" customFormat="1" ht="76.5">
      <c r="A67" s="151" t="s">
        <v>269</v>
      </c>
      <c r="B67" s="157" t="s">
        <v>268</v>
      </c>
      <c r="C67" s="152">
        <v>1</v>
      </c>
      <c r="D67" s="112">
        <v>7.899</v>
      </c>
      <c r="E67" s="156" t="s">
        <v>267</v>
      </c>
      <c r="G67" s="148"/>
      <c r="H67" s="148"/>
    </row>
    <row r="68" spans="1:8" s="43" customFormat="1" ht="51">
      <c r="A68" s="151" t="s">
        <v>265</v>
      </c>
      <c r="B68" s="102" t="s">
        <v>266</v>
      </c>
      <c r="C68" s="149">
        <v>3</v>
      </c>
      <c r="D68" s="112">
        <v>31.68</v>
      </c>
      <c r="E68" s="141" t="s">
        <v>263</v>
      </c>
      <c r="G68" s="148"/>
      <c r="H68" s="148"/>
    </row>
    <row r="69" spans="1:8" s="43" customFormat="1" ht="51">
      <c r="A69" s="151" t="s">
        <v>265</v>
      </c>
      <c r="B69" s="102" t="s">
        <v>264</v>
      </c>
      <c r="C69" s="149">
        <v>1</v>
      </c>
      <c r="D69" s="112">
        <v>7.84</v>
      </c>
      <c r="E69" s="141" t="s">
        <v>263</v>
      </c>
      <c r="G69" s="148"/>
      <c r="H69" s="148"/>
    </row>
    <row r="70" spans="1:8" s="43" customFormat="1" ht="76.5">
      <c r="A70" s="151" t="s">
        <v>262</v>
      </c>
      <c r="B70" s="150" t="s">
        <v>261</v>
      </c>
      <c r="C70" s="152">
        <v>4</v>
      </c>
      <c r="D70" s="112">
        <v>41</v>
      </c>
      <c r="E70" s="112" t="s">
        <v>260</v>
      </c>
      <c r="G70" s="155"/>
      <c r="H70" s="153"/>
    </row>
    <row r="71" spans="1:8" s="43" customFormat="1" ht="114.75">
      <c r="A71" s="151" t="s">
        <v>253</v>
      </c>
      <c r="B71" s="102" t="s">
        <v>259</v>
      </c>
      <c r="C71" s="149">
        <v>22</v>
      </c>
      <c r="D71" s="112">
        <v>362.68</v>
      </c>
      <c r="E71" s="141" t="s">
        <v>258</v>
      </c>
      <c r="G71" s="148"/>
      <c r="H71" s="148"/>
    </row>
    <row r="72" spans="1:8" s="43" customFormat="1" ht="114.75">
      <c r="A72" s="151" t="s">
        <v>253</v>
      </c>
      <c r="B72" s="150" t="s">
        <v>257</v>
      </c>
      <c r="C72" s="152">
        <v>3</v>
      </c>
      <c r="D72" s="112">
        <v>33</v>
      </c>
      <c r="E72" s="112" t="s">
        <v>255</v>
      </c>
      <c r="G72" s="154"/>
      <c r="H72" s="153"/>
    </row>
    <row r="73" spans="1:8" s="43" customFormat="1" ht="114.75">
      <c r="A73" s="151" t="s">
        <v>253</v>
      </c>
      <c r="B73" s="150" t="s">
        <v>256</v>
      </c>
      <c r="C73" s="152">
        <v>1</v>
      </c>
      <c r="D73" s="112">
        <v>8</v>
      </c>
      <c r="E73" s="112" t="s">
        <v>255</v>
      </c>
      <c r="G73" s="148"/>
      <c r="H73" s="148"/>
    </row>
    <row r="74" spans="1:8" s="43" customFormat="1" ht="114.75">
      <c r="A74" s="151" t="s">
        <v>253</v>
      </c>
      <c r="B74" s="102" t="s">
        <v>254</v>
      </c>
      <c r="C74" s="152">
        <v>1</v>
      </c>
      <c r="D74" s="112">
        <v>8</v>
      </c>
      <c r="E74" s="112" t="s">
        <v>251</v>
      </c>
      <c r="G74" s="148"/>
      <c r="H74" s="148"/>
    </row>
    <row r="75" spans="1:8" s="43" customFormat="1" ht="114.75">
      <c r="A75" s="151" t="s">
        <v>253</v>
      </c>
      <c r="B75" s="102" t="s">
        <v>252</v>
      </c>
      <c r="C75" s="149">
        <v>2</v>
      </c>
      <c r="D75" s="112">
        <v>20</v>
      </c>
      <c r="E75" s="112" t="s">
        <v>251</v>
      </c>
      <c r="G75" s="148"/>
      <c r="H75" s="148"/>
    </row>
    <row r="76" spans="1:8" s="43" customFormat="1" ht="63.75">
      <c r="A76" s="150" t="s">
        <v>250</v>
      </c>
      <c r="B76" s="102" t="s">
        <v>112</v>
      </c>
      <c r="C76" s="149">
        <v>2</v>
      </c>
      <c r="D76" s="112">
        <v>19.98</v>
      </c>
      <c r="E76" s="141" t="s">
        <v>249</v>
      </c>
      <c r="G76" s="148"/>
      <c r="H76" s="148"/>
    </row>
    <row r="77" spans="1:8" s="2" customFormat="1">
      <c r="A77" s="33" t="s">
        <v>0</v>
      </c>
      <c r="B77" s="34" t="s">
        <v>1</v>
      </c>
      <c r="C77" s="33" t="s">
        <v>0</v>
      </c>
      <c r="D77" s="7">
        <f>SUM(D8:D76)</f>
        <v>2764.6439599999994</v>
      </c>
      <c r="E77" s="33" t="s">
        <v>0</v>
      </c>
    </row>
    <row r="78" spans="1:8" s="2" customFormat="1">
      <c r="A78" s="71" t="s">
        <v>248</v>
      </c>
      <c r="B78" s="71"/>
      <c r="C78" s="71"/>
      <c r="D78" s="71"/>
      <c r="E78" s="71"/>
    </row>
    <row r="79" spans="1:8" s="42" customFormat="1" ht="38.25">
      <c r="A79" s="106" t="s">
        <v>243</v>
      </c>
      <c r="B79" s="106" t="s">
        <v>247</v>
      </c>
      <c r="C79" s="106">
        <v>1</v>
      </c>
      <c r="D79" s="141">
        <v>2170</v>
      </c>
      <c r="E79" s="106" t="s">
        <v>246</v>
      </c>
      <c r="F79" s="43"/>
      <c r="G79" s="43"/>
    </row>
    <row r="80" spans="1:8" s="42" customFormat="1" ht="25.5">
      <c r="A80" s="106" t="s">
        <v>243</v>
      </c>
      <c r="B80" s="106" t="s">
        <v>245</v>
      </c>
      <c r="C80" s="106">
        <v>3</v>
      </c>
      <c r="D80" s="141">
        <v>117.58</v>
      </c>
      <c r="E80" s="106" t="s">
        <v>244</v>
      </c>
      <c r="F80" s="43"/>
      <c r="G80" s="43"/>
    </row>
    <row r="81" spans="1:7" s="42" customFormat="1" ht="25.5">
      <c r="A81" s="106" t="s">
        <v>243</v>
      </c>
      <c r="B81" s="106" t="s">
        <v>242</v>
      </c>
      <c r="C81" s="106">
        <v>1</v>
      </c>
      <c r="D81" s="141">
        <v>104.1</v>
      </c>
      <c r="E81" s="106" t="s">
        <v>241</v>
      </c>
      <c r="F81" s="43"/>
      <c r="G81" s="43"/>
    </row>
    <row r="82" spans="1:7" s="42" customFormat="1" ht="25.5">
      <c r="A82" s="106" t="s">
        <v>237</v>
      </c>
      <c r="B82" s="106" t="s">
        <v>240</v>
      </c>
      <c r="C82" s="106">
        <v>2</v>
      </c>
      <c r="D82" s="141">
        <v>675.5</v>
      </c>
      <c r="E82" s="106" t="s">
        <v>238</v>
      </c>
      <c r="F82" s="43"/>
      <c r="G82" s="43"/>
    </row>
    <row r="83" spans="1:7" s="42" customFormat="1" ht="38.25">
      <c r="A83" s="106" t="s">
        <v>237</v>
      </c>
      <c r="B83" s="106" t="s">
        <v>239</v>
      </c>
      <c r="C83" s="106">
        <v>2</v>
      </c>
      <c r="D83" s="141">
        <v>124.54300000000001</v>
      </c>
      <c r="E83" s="106" t="s">
        <v>238</v>
      </c>
      <c r="F83" s="43"/>
      <c r="G83" s="43"/>
    </row>
    <row r="84" spans="1:7" s="42" customFormat="1" ht="25.5">
      <c r="A84" s="106" t="s">
        <v>237</v>
      </c>
      <c r="B84" s="106" t="s">
        <v>236</v>
      </c>
      <c r="C84" s="106">
        <v>1</v>
      </c>
      <c r="D84" s="141">
        <v>116.2</v>
      </c>
      <c r="E84" s="106" t="s">
        <v>235</v>
      </c>
      <c r="F84" s="43"/>
      <c r="G84" s="43"/>
    </row>
    <row r="85" spans="1:7" s="42" customFormat="1" ht="38.25">
      <c r="A85" s="106" t="s">
        <v>230</v>
      </c>
      <c r="B85" s="106" t="s">
        <v>234</v>
      </c>
      <c r="C85" s="106">
        <v>2</v>
      </c>
      <c r="D85" s="141">
        <v>410.22</v>
      </c>
      <c r="E85" s="106" t="s">
        <v>233</v>
      </c>
      <c r="F85" s="147"/>
      <c r="G85" s="43"/>
    </row>
    <row r="86" spans="1:7" s="42" customFormat="1" ht="42" customHeight="1">
      <c r="A86" s="106" t="s">
        <v>230</v>
      </c>
      <c r="B86" s="106" t="s">
        <v>232</v>
      </c>
      <c r="C86" s="106">
        <v>1</v>
      </c>
      <c r="D86" s="141">
        <v>164.78</v>
      </c>
      <c r="E86" s="106" t="s">
        <v>231</v>
      </c>
      <c r="F86" s="43"/>
      <c r="G86" s="43"/>
    </row>
    <row r="87" spans="1:7" s="42" customFormat="1" ht="40.5" customHeight="1">
      <c r="A87" s="106" t="s">
        <v>230</v>
      </c>
      <c r="B87" s="106" t="s">
        <v>229</v>
      </c>
      <c r="C87" s="106">
        <v>1</v>
      </c>
      <c r="D87" s="141">
        <f>316.82-117</f>
        <v>199.82</v>
      </c>
      <c r="E87" s="106" t="s">
        <v>228</v>
      </c>
      <c r="F87" s="43"/>
      <c r="G87" s="43"/>
    </row>
    <row r="88" spans="1:7" s="42" customFormat="1" ht="39" customHeight="1">
      <c r="A88" s="146" t="s">
        <v>227</v>
      </c>
      <c r="B88" s="106" t="s">
        <v>226</v>
      </c>
      <c r="C88" s="106">
        <v>1</v>
      </c>
      <c r="D88" s="141">
        <v>78.55</v>
      </c>
      <c r="E88" s="106" t="s">
        <v>225</v>
      </c>
      <c r="F88" s="43"/>
      <c r="G88" s="43"/>
    </row>
    <row r="89" spans="1:7" s="42" customFormat="1" ht="25.5">
      <c r="A89" s="106" t="s">
        <v>224</v>
      </c>
      <c r="B89" s="106" t="s">
        <v>173</v>
      </c>
      <c r="C89" s="106">
        <v>15</v>
      </c>
      <c r="D89" s="141">
        <v>108.9</v>
      </c>
      <c r="E89" s="106" t="s">
        <v>223</v>
      </c>
      <c r="F89" s="43"/>
      <c r="G89" s="43"/>
    </row>
    <row r="90" spans="1:7" s="42" customFormat="1" ht="25.5">
      <c r="A90" s="143" t="s">
        <v>220</v>
      </c>
      <c r="B90" s="106" t="s">
        <v>222</v>
      </c>
      <c r="C90" s="106">
        <v>2</v>
      </c>
      <c r="D90" s="106">
        <v>74.974999999999994</v>
      </c>
      <c r="E90" s="106" t="s">
        <v>218</v>
      </c>
      <c r="F90" s="43"/>
      <c r="G90" s="43"/>
    </row>
    <row r="91" spans="1:7" s="42" customFormat="1" ht="25.5">
      <c r="A91" s="143" t="s">
        <v>220</v>
      </c>
      <c r="B91" s="106" t="s">
        <v>216</v>
      </c>
      <c r="C91" s="106">
        <v>21</v>
      </c>
      <c r="D91" s="141">
        <v>199.5</v>
      </c>
      <c r="E91" s="106" t="s">
        <v>221</v>
      </c>
      <c r="F91" s="43"/>
      <c r="G91" s="43"/>
    </row>
    <row r="92" spans="1:7" s="42" customFormat="1" ht="25.5">
      <c r="A92" s="143" t="s">
        <v>220</v>
      </c>
      <c r="B92" s="106" t="s">
        <v>219</v>
      </c>
      <c r="C92" s="106">
        <v>12</v>
      </c>
      <c r="D92" s="106">
        <v>178.47499999999999</v>
      </c>
      <c r="E92" s="106" t="s">
        <v>218</v>
      </c>
      <c r="F92" s="43"/>
      <c r="G92" s="43"/>
    </row>
    <row r="93" spans="1:7" s="42" customFormat="1" ht="42" customHeight="1">
      <c r="A93" s="143" t="s">
        <v>217</v>
      </c>
      <c r="B93" s="106" t="s">
        <v>212</v>
      </c>
      <c r="C93" s="106">
        <v>15</v>
      </c>
      <c r="D93" s="141">
        <v>199.95</v>
      </c>
      <c r="E93" s="145" t="s">
        <v>215</v>
      </c>
      <c r="F93" s="43"/>
      <c r="G93" s="43"/>
    </row>
    <row r="94" spans="1:7" s="42" customFormat="1" ht="35.25" customHeight="1">
      <c r="A94" s="143" t="s">
        <v>217</v>
      </c>
      <c r="B94" s="106" t="s">
        <v>216</v>
      </c>
      <c r="C94" s="143">
        <v>24</v>
      </c>
      <c r="D94" s="141">
        <v>198</v>
      </c>
      <c r="E94" s="145" t="s">
        <v>215</v>
      </c>
      <c r="F94" s="43"/>
      <c r="G94" s="43"/>
    </row>
    <row r="95" spans="1:7" s="42" customFormat="1" ht="25.5">
      <c r="A95" s="143" t="s">
        <v>209</v>
      </c>
      <c r="B95" s="106" t="s">
        <v>214</v>
      </c>
      <c r="C95" s="106">
        <v>4</v>
      </c>
      <c r="D95" s="106">
        <v>131.99700000000001</v>
      </c>
      <c r="E95" s="140" t="s">
        <v>213</v>
      </c>
      <c r="F95" s="43"/>
      <c r="G95" s="43"/>
    </row>
    <row r="96" spans="1:7" s="42" customFormat="1" ht="25.5">
      <c r="A96" s="143" t="s">
        <v>209</v>
      </c>
      <c r="B96" s="106" t="s">
        <v>212</v>
      </c>
      <c r="C96" s="106">
        <v>16</v>
      </c>
      <c r="D96" s="106">
        <v>193.899</v>
      </c>
      <c r="E96" s="144" t="s">
        <v>211</v>
      </c>
      <c r="F96" s="43"/>
      <c r="G96" s="43"/>
    </row>
    <row r="97" spans="1:7" s="42" customFormat="1" ht="25.5">
      <c r="A97" s="143" t="s">
        <v>209</v>
      </c>
      <c r="B97" s="142" t="s">
        <v>210</v>
      </c>
      <c r="C97" s="106">
        <v>10</v>
      </c>
      <c r="D97" s="141">
        <v>86</v>
      </c>
      <c r="E97" s="140" t="s">
        <v>208</v>
      </c>
      <c r="F97" s="43"/>
      <c r="G97" s="43"/>
    </row>
    <row r="98" spans="1:7" s="42" customFormat="1" ht="25.5">
      <c r="A98" s="143" t="s">
        <v>209</v>
      </c>
      <c r="B98" s="142" t="s">
        <v>179</v>
      </c>
      <c r="C98" s="106">
        <v>2</v>
      </c>
      <c r="D98" s="141">
        <v>31.04</v>
      </c>
      <c r="E98" s="140" t="s">
        <v>208</v>
      </c>
      <c r="F98" s="43"/>
      <c r="G98" s="43"/>
    </row>
    <row r="99" spans="1:7" s="42" customFormat="1" ht="47.25" customHeight="1">
      <c r="A99" s="52" t="s">
        <v>182</v>
      </c>
      <c r="B99" s="138" t="s">
        <v>207</v>
      </c>
      <c r="C99" s="138">
        <v>1</v>
      </c>
      <c r="D99" s="139">
        <v>10.9</v>
      </c>
      <c r="E99" s="139" t="s">
        <v>190</v>
      </c>
      <c r="F99" s="43"/>
      <c r="G99" s="43"/>
    </row>
    <row r="100" spans="1:7" s="42" customFormat="1" ht="53.25" customHeight="1">
      <c r="A100" s="52" t="s">
        <v>182</v>
      </c>
      <c r="B100" s="138" t="s">
        <v>206</v>
      </c>
      <c r="C100" s="138">
        <v>6</v>
      </c>
      <c r="D100" s="100">
        <v>49.488</v>
      </c>
      <c r="E100" s="139" t="s">
        <v>205</v>
      </c>
      <c r="F100" s="43"/>
      <c r="G100" s="43"/>
    </row>
    <row r="101" spans="1:7" s="42" customFormat="1" ht="53.25" customHeight="1">
      <c r="A101" s="52" t="s">
        <v>182</v>
      </c>
      <c r="B101" s="138" t="s">
        <v>204</v>
      </c>
      <c r="C101" s="137">
        <v>3</v>
      </c>
      <c r="D101" s="100">
        <v>24.417999999999999</v>
      </c>
      <c r="E101" s="100" t="s">
        <v>203</v>
      </c>
      <c r="F101" s="43"/>
      <c r="G101" s="43"/>
    </row>
    <row r="102" spans="1:7" s="42" customFormat="1" ht="53.25" customHeight="1">
      <c r="A102" s="52" t="s">
        <v>182</v>
      </c>
      <c r="B102" s="138" t="s">
        <v>181</v>
      </c>
      <c r="C102" s="137">
        <v>8</v>
      </c>
      <c r="D102" s="100">
        <v>62.335999999999999</v>
      </c>
      <c r="E102" s="100" t="s">
        <v>202</v>
      </c>
      <c r="F102" s="43"/>
      <c r="G102" s="43"/>
    </row>
    <row r="103" spans="1:7" s="42" customFormat="1" ht="47.25" customHeight="1">
      <c r="A103" s="52" t="s">
        <v>182</v>
      </c>
      <c r="B103" s="138" t="s">
        <v>201</v>
      </c>
      <c r="C103" s="137">
        <v>1</v>
      </c>
      <c r="D103" s="100">
        <v>26.7</v>
      </c>
      <c r="E103" s="100" t="s">
        <v>200</v>
      </c>
      <c r="F103" s="43"/>
      <c r="G103" s="43"/>
    </row>
    <row r="104" spans="1:7" s="42" customFormat="1" ht="51" customHeight="1">
      <c r="A104" s="52" t="s">
        <v>182</v>
      </c>
      <c r="B104" s="138" t="s">
        <v>184</v>
      </c>
      <c r="C104" s="137">
        <v>1</v>
      </c>
      <c r="D104" s="100">
        <v>13.016</v>
      </c>
      <c r="E104" s="100" t="s">
        <v>183</v>
      </c>
      <c r="F104" s="43"/>
      <c r="G104" s="43"/>
    </row>
    <row r="105" spans="1:7" s="42" customFormat="1" ht="52.5" customHeight="1">
      <c r="A105" s="52" t="s">
        <v>182</v>
      </c>
      <c r="B105" s="138" t="s">
        <v>199</v>
      </c>
      <c r="C105" s="137">
        <v>1</v>
      </c>
      <c r="D105" s="100">
        <v>11.35</v>
      </c>
      <c r="E105" s="100" t="s">
        <v>198</v>
      </c>
      <c r="F105" s="43"/>
      <c r="G105" s="43"/>
    </row>
    <row r="106" spans="1:7" s="42" customFormat="1" ht="54" customHeight="1">
      <c r="A106" s="52" t="s">
        <v>182</v>
      </c>
      <c r="B106" s="138" t="s">
        <v>197</v>
      </c>
      <c r="C106" s="137">
        <v>1</v>
      </c>
      <c r="D106" s="100">
        <v>28.98</v>
      </c>
      <c r="E106" s="100" t="s">
        <v>196</v>
      </c>
      <c r="F106" s="43"/>
      <c r="G106" s="43"/>
    </row>
    <row r="107" spans="1:7" s="42" customFormat="1" ht="50.25" customHeight="1">
      <c r="A107" s="52" t="s">
        <v>182</v>
      </c>
      <c r="B107" s="52" t="s">
        <v>195</v>
      </c>
      <c r="C107" s="137">
        <v>1</v>
      </c>
      <c r="D107" s="100">
        <v>21.5</v>
      </c>
      <c r="E107" s="100" t="s">
        <v>194</v>
      </c>
      <c r="F107" s="43"/>
      <c r="G107" s="43"/>
    </row>
    <row r="108" spans="1:7" s="42" customFormat="1" ht="54" customHeight="1">
      <c r="A108" s="52" t="s">
        <v>182</v>
      </c>
      <c r="B108" s="138" t="s">
        <v>193</v>
      </c>
      <c r="C108" s="137">
        <v>2</v>
      </c>
      <c r="D108" s="100">
        <v>39.96</v>
      </c>
      <c r="E108" s="100" t="s">
        <v>192</v>
      </c>
      <c r="F108" s="43"/>
      <c r="G108" s="43"/>
    </row>
    <row r="109" spans="1:7" s="42" customFormat="1" ht="52.5" customHeight="1">
      <c r="A109" s="52" t="s">
        <v>182</v>
      </c>
      <c r="B109" s="138" t="s">
        <v>191</v>
      </c>
      <c r="C109" s="137">
        <v>2</v>
      </c>
      <c r="D109" s="100">
        <v>31.632000000000001</v>
      </c>
      <c r="E109" s="100" t="s">
        <v>190</v>
      </c>
      <c r="F109" s="43"/>
      <c r="G109" s="43"/>
    </row>
    <row r="110" spans="1:7" s="42" customFormat="1" ht="48" customHeight="1">
      <c r="A110" s="52" t="s">
        <v>182</v>
      </c>
      <c r="B110" s="138" t="s">
        <v>189</v>
      </c>
      <c r="C110" s="137">
        <v>1</v>
      </c>
      <c r="D110" s="100">
        <v>14.999000000000001</v>
      </c>
      <c r="E110" s="100" t="s">
        <v>187</v>
      </c>
      <c r="F110" s="43"/>
      <c r="G110" s="43"/>
    </row>
    <row r="111" spans="1:7" s="42" customFormat="1" ht="49.5" customHeight="1">
      <c r="A111" s="52" t="s">
        <v>182</v>
      </c>
      <c r="B111" s="138" t="s">
        <v>188</v>
      </c>
      <c r="C111" s="137">
        <v>2</v>
      </c>
      <c r="D111" s="100">
        <v>16.998000000000001</v>
      </c>
      <c r="E111" s="100" t="s">
        <v>187</v>
      </c>
      <c r="F111" s="43"/>
      <c r="G111" s="43"/>
    </row>
    <row r="112" spans="1:7" s="42" customFormat="1" ht="54.75" customHeight="1">
      <c r="A112" s="52" t="s">
        <v>182</v>
      </c>
      <c r="B112" s="52" t="s">
        <v>186</v>
      </c>
      <c r="C112" s="52">
        <v>1</v>
      </c>
      <c r="D112" s="100">
        <v>16.5</v>
      </c>
      <c r="E112" s="100" t="s">
        <v>185</v>
      </c>
      <c r="F112" s="43"/>
      <c r="G112" s="43"/>
    </row>
    <row r="113" spans="1:7" s="42" customFormat="1" ht="54.75" customHeight="1">
      <c r="A113" s="52" t="s">
        <v>182</v>
      </c>
      <c r="B113" s="52" t="s">
        <v>184</v>
      </c>
      <c r="C113" s="52">
        <v>1</v>
      </c>
      <c r="D113" s="100">
        <v>6.508</v>
      </c>
      <c r="E113" s="100" t="s">
        <v>183</v>
      </c>
      <c r="F113" s="43"/>
      <c r="G113" s="43"/>
    </row>
    <row r="114" spans="1:7" s="42" customFormat="1" ht="54.75" customHeight="1">
      <c r="A114" s="52" t="s">
        <v>182</v>
      </c>
      <c r="B114" s="52" t="s">
        <v>181</v>
      </c>
      <c r="C114" s="52">
        <v>8</v>
      </c>
      <c r="D114" s="100">
        <v>65</v>
      </c>
      <c r="E114" s="100" t="s">
        <v>180</v>
      </c>
      <c r="F114" s="43"/>
      <c r="G114" s="43"/>
    </row>
    <row r="115" spans="1:7" s="42" customFormat="1" ht="54.75" customHeight="1">
      <c r="A115" s="52" t="s">
        <v>178</v>
      </c>
      <c r="B115" s="52" t="s">
        <v>176</v>
      </c>
      <c r="C115" s="52">
        <v>7</v>
      </c>
      <c r="D115" s="100">
        <v>151.98400000000001</v>
      </c>
      <c r="E115" s="136" t="s">
        <v>177</v>
      </c>
      <c r="F115" s="43"/>
      <c r="G115" s="43"/>
    </row>
    <row r="116" spans="1:7" s="42" customFormat="1" ht="48.75" customHeight="1">
      <c r="A116" s="52" t="s">
        <v>178</v>
      </c>
      <c r="B116" s="52" t="s">
        <v>179</v>
      </c>
      <c r="C116" s="52">
        <v>4</v>
      </c>
      <c r="D116" s="100">
        <v>48</v>
      </c>
      <c r="E116" s="136" t="s">
        <v>177</v>
      </c>
      <c r="F116" s="43"/>
      <c r="G116" s="43"/>
    </row>
    <row r="117" spans="1:7" s="42" customFormat="1" ht="54.75" customHeight="1">
      <c r="A117" s="52" t="s">
        <v>178</v>
      </c>
      <c r="B117" s="52" t="s">
        <v>173</v>
      </c>
      <c r="C117" s="52">
        <v>18</v>
      </c>
      <c r="D117" s="100">
        <v>199.8</v>
      </c>
      <c r="E117" s="136" t="s">
        <v>177</v>
      </c>
      <c r="F117" s="43"/>
      <c r="G117" s="43"/>
    </row>
    <row r="118" spans="1:7" s="42" customFormat="1" ht="38.25" customHeight="1">
      <c r="A118" s="52" t="s">
        <v>174</v>
      </c>
      <c r="B118" s="52" t="s">
        <v>176</v>
      </c>
      <c r="C118" s="52">
        <v>7</v>
      </c>
      <c r="D118" s="100">
        <v>122.506</v>
      </c>
      <c r="E118" s="136" t="s">
        <v>175</v>
      </c>
      <c r="F118" s="43"/>
      <c r="G118" s="43"/>
    </row>
    <row r="119" spans="1:7" s="42" customFormat="1" ht="36.75" customHeight="1">
      <c r="A119" s="52" t="s">
        <v>174</v>
      </c>
      <c r="B119" s="52" t="s">
        <v>173</v>
      </c>
      <c r="C119" s="52">
        <v>3</v>
      </c>
      <c r="D119" s="100">
        <v>32.494</v>
      </c>
      <c r="E119" s="100" t="s">
        <v>172</v>
      </c>
      <c r="F119" s="43"/>
      <c r="G119" s="43"/>
    </row>
    <row r="120" spans="1:7" s="42" customFormat="1" ht="20.25" customHeight="1">
      <c r="A120" s="44" t="s">
        <v>0</v>
      </c>
      <c r="B120" s="46" t="s">
        <v>1</v>
      </c>
      <c r="C120" s="44" t="s">
        <v>0</v>
      </c>
      <c r="D120" s="44">
        <f>SUM(D79:D119)</f>
        <v>6559.098</v>
      </c>
      <c r="E120" s="44" t="s">
        <v>0</v>
      </c>
      <c r="F120" s="43"/>
      <c r="G120" s="43"/>
    </row>
    <row r="121" spans="1:7" s="2" customFormat="1">
      <c r="A121" s="71" t="s">
        <v>171</v>
      </c>
      <c r="B121" s="71"/>
      <c r="C121" s="71"/>
      <c r="D121" s="71"/>
      <c r="E121" s="71"/>
    </row>
    <row r="122" spans="1:7" ht="25.5">
      <c r="A122" s="135" t="s">
        <v>170</v>
      </c>
      <c r="B122" s="127" t="s">
        <v>163</v>
      </c>
      <c r="C122" s="127">
        <v>1</v>
      </c>
      <c r="D122" s="127">
        <v>10.86</v>
      </c>
      <c r="E122" s="127" t="s">
        <v>162</v>
      </c>
    </row>
    <row r="123" spans="1:7" ht="25.5">
      <c r="A123" s="28" t="s">
        <v>169</v>
      </c>
      <c r="B123" s="127" t="s">
        <v>163</v>
      </c>
      <c r="C123" s="127">
        <v>1</v>
      </c>
      <c r="D123" s="127">
        <v>10.86</v>
      </c>
      <c r="E123" s="127" t="s">
        <v>162</v>
      </c>
    </row>
    <row r="124" spans="1:7" ht="25.5">
      <c r="A124" s="28" t="s">
        <v>169</v>
      </c>
      <c r="B124" s="127" t="s">
        <v>165</v>
      </c>
      <c r="C124" s="127">
        <v>2</v>
      </c>
      <c r="D124" s="127">
        <v>31.456</v>
      </c>
      <c r="E124" s="127" t="s">
        <v>162</v>
      </c>
    </row>
    <row r="125" spans="1:7" ht="25.5">
      <c r="A125" s="28" t="s">
        <v>169</v>
      </c>
      <c r="B125" s="127" t="s">
        <v>167</v>
      </c>
      <c r="C125" s="127">
        <v>1</v>
      </c>
      <c r="D125" s="127">
        <v>7.44</v>
      </c>
      <c r="E125" s="127" t="s">
        <v>162</v>
      </c>
    </row>
    <row r="126" spans="1:7" ht="25.5">
      <c r="A126" s="28" t="s">
        <v>168</v>
      </c>
      <c r="B126" s="127" t="s">
        <v>165</v>
      </c>
      <c r="C126" s="127">
        <v>2</v>
      </c>
      <c r="D126" s="127">
        <v>31.456</v>
      </c>
      <c r="E126" s="127" t="s">
        <v>162</v>
      </c>
    </row>
    <row r="127" spans="1:7" ht="25.5">
      <c r="A127" s="28" t="s">
        <v>168</v>
      </c>
      <c r="B127" s="127" t="s">
        <v>167</v>
      </c>
      <c r="C127" s="127">
        <v>2</v>
      </c>
      <c r="D127" s="127">
        <v>14.88</v>
      </c>
      <c r="E127" s="127" t="s">
        <v>162</v>
      </c>
    </row>
    <row r="128" spans="1:7" ht="25.5">
      <c r="A128" s="28" t="s">
        <v>166</v>
      </c>
      <c r="B128" s="127" t="s">
        <v>167</v>
      </c>
      <c r="C128" s="127">
        <v>2</v>
      </c>
      <c r="D128" s="127">
        <v>14.88</v>
      </c>
      <c r="E128" s="127" t="s">
        <v>162</v>
      </c>
    </row>
    <row r="129" spans="1:7" ht="25.5">
      <c r="A129" s="28" t="s">
        <v>166</v>
      </c>
      <c r="B129" s="127" t="s">
        <v>163</v>
      </c>
      <c r="C129" s="127">
        <v>2</v>
      </c>
      <c r="D129" s="127">
        <v>21.72</v>
      </c>
      <c r="E129" s="127" t="s">
        <v>162</v>
      </c>
    </row>
    <row r="130" spans="1:7" ht="25.5">
      <c r="A130" s="28" t="s">
        <v>164</v>
      </c>
      <c r="B130" s="127" t="s">
        <v>165</v>
      </c>
      <c r="C130" s="127">
        <v>1</v>
      </c>
      <c r="D130" s="127">
        <v>15.728</v>
      </c>
      <c r="E130" s="127" t="s">
        <v>162</v>
      </c>
    </row>
    <row r="131" spans="1:7" ht="25.5">
      <c r="A131" s="28" t="s">
        <v>164</v>
      </c>
      <c r="B131" s="127" t="s">
        <v>163</v>
      </c>
      <c r="C131" s="127">
        <v>3</v>
      </c>
      <c r="D131" s="127">
        <v>32.58</v>
      </c>
      <c r="E131" s="127" t="s">
        <v>162</v>
      </c>
    </row>
    <row r="132" spans="1:7" ht="13.5" thickBot="1">
      <c r="A132" s="134"/>
      <c r="B132" s="133"/>
      <c r="C132" s="133">
        <f>C122+C123+C124+C125+C126+C127+C128+C129+C130+C131</f>
        <v>17</v>
      </c>
      <c r="D132" s="133">
        <f>D122+D123+D124+D125+D126+D127+D128+D129+D130+D131</f>
        <v>191.86</v>
      </c>
      <c r="E132" s="127"/>
    </row>
    <row r="133" spans="1:7" ht="43.5" hidden="1" customHeight="1">
      <c r="A133" s="132" t="s">
        <v>161</v>
      </c>
      <c r="B133" s="131" t="s">
        <v>160</v>
      </c>
      <c r="C133" s="130">
        <v>1</v>
      </c>
      <c r="D133" s="129">
        <v>15</v>
      </c>
      <c r="E133" s="128" t="s">
        <v>159</v>
      </c>
    </row>
    <row r="134" spans="1:7" ht="45" hidden="1" customHeight="1">
      <c r="A134" s="126" t="s">
        <v>151</v>
      </c>
      <c r="B134" s="125" t="s">
        <v>158</v>
      </c>
      <c r="C134" s="127">
        <v>1</v>
      </c>
      <c r="D134" s="123">
        <v>9.9990000000000006</v>
      </c>
      <c r="E134" s="122" t="s">
        <v>157</v>
      </c>
    </row>
    <row r="135" spans="1:7" ht="43.5" hidden="1" customHeight="1">
      <c r="A135" s="126" t="s">
        <v>151</v>
      </c>
      <c r="B135" s="125" t="s">
        <v>156</v>
      </c>
      <c r="C135" s="124">
        <v>1</v>
      </c>
      <c r="D135" s="123">
        <v>11.99898</v>
      </c>
      <c r="E135" s="122" t="s">
        <v>155</v>
      </c>
    </row>
    <row r="136" spans="1:7" ht="42" hidden="1" customHeight="1">
      <c r="A136" s="126" t="s">
        <v>154</v>
      </c>
      <c r="B136" s="125" t="s">
        <v>153</v>
      </c>
      <c r="C136" s="124">
        <v>1</v>
      </c>
      <c r="D136" s="123">
        <v>16.55</v>
      </c>
      <c r="E136" s="122" t="s">
        <v>152</v>
      </c>
    </row>
    <row r="137" spans="1:7" ht="41.25" hidden="1" customHeight="1" thickBot="1">
      <c r="A137" s="121" t="s">
        <v>151</v>
      </c>
      <c r="B137" s="120" t="s">
        <v>150</v>
      </c>
      <c r="C137" s="119">
        <v>1</v>
      </c>
      <c r="D137" s="118">
        <v>8</v>
      </c>
      <c r="E137" s="117" t="s">
        <v>149</v>
      </c>
    </row>
    <row r="138" spans="1:7" ht="13.5" thickBot="1">
      <c r="A138" s="23" t="s">
        <v>0</v>
      </c>
      <c r="B138" s="116" t="s">
        <v>1</v>
      </c>
      <c r="C138" s="115">
        <f>C132</f>
        <v>17</v>
      </c>
      <c r="D138" s="22">
        <f>D132</f>
        <v>191.86</v>
      </c>
      <c r="E138" s="20" t="s">
        <v>0</v>
      </c>
    </row>
    <row r="139" spans="1:7" s="2" customFormat="1">
      <c r="A139" s="71" t="s">
        <v>148</v>
      </c>
      <c r="B139" s="71"/>
      <c r="C139" s="71"/>
      <c r="D139" s="71"/>
      <c r="E139" s="71"/>
    </row>
    <row r="140" spans="1:7" s="42" customFormat="1" ht="25.5">
      <c r="A140" s="114" t="s">
        <v>147</v>
      </c>
      <c r="B140" s="102" t="s">
        <v>146</v>
      </c>
      <c r="C140" s="106">
        <v>688</v>
      </c>
      <c r="D140" s="112">
        <f>98248/1000</f>
        <v>98.248000000000005</v>
      </c>
      <c r="E140" s="113" t="s">
        <v>145</v>
      </c>
      <c r="F140" s="43"/>
      <c r="G140" s="43"/>
    </row>
    <row r="141" spans="1:7" s="42" customFormat="1">
      <c r="A141" s="111"/>
      <c r="B141" s="50" t="s">
        <v>144</v>
      </c>
      <c r="C141" s="106">
        <v>3205</v>
      </c>
      <c r="D141" s="112">
        <f>(569181.5-20000-150512.8)/1000</f>
        <v>398.6687</v>
      </c>
      <c r="E141" s="47" t="s">
        <v>143</v>
      </c>
      <c r="F141" s="43"/>
      <c r="G141" s="43"/>
    </row>
    <row r="142" spans="1:7" s="42" customFormat="1">
      <c r="A142" s="111"/>
      <c r="B142" s="107" t="s">
        <v>142</v>
      </c>
      <c r="C142" s="110">
        <v>285</v>
      </c>
      <c r="D142" s="105">
        <f>30000/1000</f>
        <v>30</v>
      </c>
      <c r="E142" s="109" t="s">
        <v>140</v>
      </c>
      <c r="F142" s="43"/>
      <c r="G142" s="43"/>
    </row>
    <row r="143" spans="1:7" s="42" customFormat="1">
      <c r="A143" s="111"/>
      <c r="B143" s="107" t="s">
        <v>141</v>
      </c>
      <c r="C143" s="110">
        <v>206</v>
      </c>
      <c r="D143" s="105">
        <f>20000/1000</f>
        <v>20</v>
      </c>
      <c r="E143" s="109" t="s">
        <v>140</v>
      </c>
      <c r="F143" s="43"/>
      <c r="G143" s="43"/>
    </row>
    <row r="144" spans="1:7" s="42" customFormat="1" ht="38.25">
      <c r="A144" s="108"/>
      <c r="B144" s="107" t="s">
        <v>139</v>
      </c>
      <c r="C144" s="106">
        <v>1</v>
      </c>
      <c r="D144" s="105">
        <f>195.16/1000</f>
        <v>0.19516</v>
      </c>
      <c r="E144" s="104" t="s">
        <v>138</v>
      </c>
      <c r="F144" s="43"/>
      <c r="G144" s="43"/>
    </row>
    <row r="145" spans="1:7" s="72" customFormat="1">
      <c r="A145" s="44" t="s">
        <v>0</v>
      </c>
      <c r="B145" s="53" t="s">
        <v>130</v>
      </c>
      <c r="C145" s="44" t="s">
        <v>0</v>
      </c>
      <c r="D145" s="44">
        <f>SUM(D140:D144)</f>
        <v>547.11185999999998</v>
      </c>
      <c r="E145" s="44" t="s">
        <v>0</v>
      </c>
      <c r="F145" s="73"/>
      <c r="G145" s="73"/>
    </row>
    <row r="146" spans="1:7" s="42" customFormat="1" ht="51.75" customHeight="1">
      <c r="A146" s="102" t="s">
        <v>137</v>
      </c>
      <c r="B146" s="52" t="s">
        <v>135</v>
      </c>
      <c r="C146" s="52">
        <v>4</v>
      </c>
      <c r="D146" s="100">
        <v>2.16</v>
      </c>
      <c r="E146" s="103" t="s">
        <v>136</v>
      </c>
      <c r="F146" s="43"/>
      <c r="G146" s="43"/>
    </row>
    <row r="147" spans="1:7" s="42" customFormat="1">
      <c r="A147" s="102"/>
      <c r="B147" s="52" t="s">
        <v>135</v>
      </c>
      <c r="C147" s="52">
        <f>486+490+358</f>
        <v>1334</v>
      </c>
      <c r="D147" s="100">
        <f>47.34+49.5+49.5</f>
        <v>146.34</v>
      </c>
      <c r="E147" s="103" t="s">
        <v>134</v>
      </c>
      <c r="F147" s="43"/>
      <c r="G147" s="43"/>
    </row>
    <row r="148" spans="1:7" s="42" customFormat="1">
      <c r="A148" s="102"/>
      <c r="B148" s="52" t="s">
        <v>133</v>
      </c>
      <c r="C148" s="52">
        <v>234</v>
      </c>
      <c r="D148" s="100">
        <v>45</v>
      </c>
      <c r="E148" s="99" t="s">
        <v>131</v>
      </c>
      <c r="F148" s="43"/>
      <c r="G148" s="43"/>
    </row>
    <row r="149" spans="1:7" s="42" customFormat="1">
      <c r="A149" s="101"/>
      <c r="B149" s="49" t="s">
        <v>132</v>
      </c>
      <c r="C149" s="49">
        <v>237</v>
      </c>
      <c r="D149" s="100">
        <v>49.5</v>
      </c>
      <c r="E149" s="99" t="s">
        <v>131</v>
      </c>
      <c r="F149" s="43"/>
      <c r="G149" s="43"/>
    </row>
    <row r="150" spans="1:7" s="96" customFormat="1" ht="15">
      <c r="A150" s="44" t="s">
        <v>0</v>
      </c>
      <c r="B150" s="53" t="s">
        <v>130</v>
      </c>
      <c r="C150" s="44" t="s">
        <v>0</v>
      </c>
      <c r="D150" s="44">
        <f>SUM(D146:D149)</f>
        <v>243</v>
      </c>
      <c r="E150" s="44" t="s">
        <v>0</v>
      </c>
      <c r="F150" s="97"/>
      <c r="G150" s="97"/>
    </row>
    <row r="151" spans="1:7" s="96" customFormat="1" ht="15">
      <c r="A151" s="44" t="s">
        <v>0</v>
      </c>
      <c r="B151" s="98" t="s">
        <v>1</v>
      </c>
      <c r="C151" s="44" t="s">
        <v>0</v>
      </c>
      <c r="D151" s="44">
        <f>D145+D150</f>
        <v>790.11185999999998</v>
      </c>
      <c r="E151" s="44" t="s">
        <v>0</v>
      </c>
      <c r="F151" s="97"/>
      <c r="G151" s="97"/>
    </row>
    <row r="152" spans="1:7" s="2" customFormat="1">
      <c r="A152" s="13" t="s">
        <v>129</v>
      </c>
      <c r="B152" s="12"/>
      <c r="C152" s="12"/>
      <c r="D152" s="12"/>
      <c r="E152" s="11"/>
    </row>
    <row r="153" spans="1:7" s="2" customFormat="1" ht="25.5">
      <c r="A153" s="40" t="s">
        <v>128</v>
      </c>
      <c r="B153" s="95" t="s">
        <v>127</v>
      </c>
      <c r="C153" s="37">
        <v>1</v>
      </c>
      <c r="D153" s="25">
        <v>20.3</v>
      </c>
      <c r="E153" s="95" t="s">
        <v>126</v>
      </c>
    </row>
    <row r="154" spans="1:7" s="2" customFormat="1" ht="25.5">
      <c r="A154" s="26" t="s">
        <v>125</v>
      </c>
      <c r="B154" s="95" t="s">
        <v>124</v>
      </c>
      <c r="C154" s="37">
        <v>1</v>
      </c>
      <c r="D154" s="25">
        <v>10</v>
      </c>
      <c r="E154" s="95" t="s">
        <v>123</v>
      </c>
    </row>
    <row r="155" spans="1:7" s="2" customFormat="1" ht="25.5">
      <c r="A155" s="69" t="s">
        <v>122</v>
      </c>
      <c r="B155" s="95" t="s">
        <v>109</v>
      </c>
      <c r="C155" s="37">
        <v>1</v>
      </c>
      <c r="D155" s="25">
        <v>20</v>
      </c>
      <c r="E155" s="38" t="s">
        <v>121</v>
      </c>
    </row>
    <row r="156" spans="1:7" s="2" customFormat="1" ht="30.75" customHeight="1">
      <c r="A156" s="69" t="s">
        <v>120</v>
      </c>
      <c r="B156" s="26" t="s">
        <v>119</v>
      </c>
      <c r="C156" s="37">
        <v>6</v>
      </c>
      <c r="D156" s="25">
        <v>41.2</v>
      </c>
      <c r="E156" s="38" t="s">
        <v>118</v>
      </c>
    </row>
    <row r="157" spans="1:7" s="2" customFormat="1" ht="25.5">
      <c r="A157" s="69" t="s">
        <v>113</v>
      </c>
      <c r="B157" s="95" t="s">
        <v>117</v>
      </c>
      <c r="C157" s="37">
        <v>1</v>
      </c>
      <c r="D157" s="25">
        <v>15</v>
      </c>
      <c r="E157" s="38" t="s">
        <v>116</v>
      </c>
    </row>
    <row r="158" spans="1:7" s="2" customFormat="1" ht="25.5">
      <c r="A158" s="69" t="s">
        <v>113</v>
      </c>
      <c r="B158" s="95" t="s">
        <v>115</v>
      </c>
      <c r="C158" s="37">
        <v>4</v>
      </c>
      <c r="D158" s="25">
        <v>80</v>
      </c>
      <c r="E158" s="38" t="s">
        <v>114</v>
      </c>
    </row>
    <row r="159" spans="1:7" s="2" customFormat="1" ht="25.5" hidden="1">
      <c r="A159" s="69" t="s">
        <v>113</v>
      </c>
      <c r="B159" s="95"/>
      <c r="C159" s="37"/>
      <c r="D159" s="25"/>
      <c r="E159" s="38"/>
    </row>
    <row r="160" spans="1:7" s="2" customFormat="1">
      <c r="A160" s="69" t="s">
        <v>110</v>
      </c>
      <c r="B160" s="95" t="s">
        <v>112</v>
      </c>
      <c r="C160" s="37">
        <v>1</v>
      </c>
      <c r="D160" s="25">
        <v>9</v>
      </c>
      <c r="E160" s="38" t="s">
        <v>111</v>
      </c>
    </row>
    <row r="161" spans="1:5" s="2" customFormat="1">
      <c r="A161" s="69" t="s">
        <v>110</v>
      </c>
      <c r="B161" s="95" t="s">
        <v>109</v>
      </c>
      <c r="C161" s="37">
        <v>1</v>
      </c>
      <c r="D161" s="25">
        <v>8</v>
      </c>
      <c r="E161" s="38" t="s">
        <v>108</v>
      </c>
    </row>
    <row r="162" spans="1:5" s="2" customFormat="1" ht="25.5">
      <c r="A162" s="69" t="s">
        <v>105</v>
      </c>
      <c r="B162" s="26" t="s">
        <v>107</v>
      </c>
      <c r="C162" s="37">
        <v>1</v>
      </c>
      <c r="D162" s="25">
        <v>47.78</v>
      </c>
      <c r="E162" s="38" t="s">
        <v>106</v>
      </c>
    </row>
    <row r="163" spans="1:5" s="2" customFormat="1">
      <c r="A163" s="69" t="s">
        <v>105</v>
      </c>
      <c r="B163" s="26" t="s">
        <v>104</v>
      </c>
      <c r="C163" s="37">
        <v>5</v>
      </c>
      <c r="D163" s="25">
        <v>30.5</v>
      </c>
      <c r="E163" s="38" t="s">
        <v>103</v>
      </c>
    </row>
    <row r="164" spans="1:5" s="91" customFormat="1">
      <c r="A164" s="92" t="s">
        <v>95</v>
      </c>
      <c r="B164" s="94"/>
      <c r="C164" s="93">
        <f>SUM(C154:C163)</f>
        <v>21</v>
      </c>
      <c r="D164" s="6">
        <f>SUM(D154:D163)</f>
        <v>261.48</v>
      </c>
      <c r="E164" s="8"/>
    </row>
    <row r="165" spans="1:5" s="91" customFormat="1">
      <c r="A165" s="69" t="s">
        <v>98</v>
      </c>
      <c r="B165" s="69" t="s">
        <v>102</v>
      </c>
      <c r="C165" s="37">
        <v>1</v>
      </c>
      <c r="D165" s="25">
        <v>194</v>
      </c>
      <c r="E165" s="38" t="s">
        <v>101</v>
      </c>
    </row>
    <row r="166" spans="1:5" s="91" customFormat="1">
      <c r="A166" s="69" t="s">
        <v>98</v>
      </c>
      <c r="B166" s="69" t="s">
        <v>100</v>
      </c>
      <c r="C166" s="37">
        <v>1</v>
      </c>
      <c r="D166" s="25">
        <v>17</v>
      </c>
      <c r="E166" s="38" t="s">
        <v>99</v>
      </c>
    </row>
    <row r="167" spans="1:5" s="91" customFormat="1">
      <c r="A167" s="69" t="s">
        <v>98</v>
      </c>
      <c r="B167" s="69" t="s">
        <v>97</v>
      </c>
      <c r="C167" s="37">
        <v>2</v>
      </c>
      <c r="D167" s="25">
        <v>30</v>
      </c>
      <c r="E167" s="38" t="s">
        <v>96</v>
      </c>
    </row>
    <row r="168" spans="1:5" s="91" customFormat="1">
      <c r="A168" s="92" t="s">
        <v>95</v>
      </c>
      <c r="B168" s="94"/>
      <c r="C168" s="93">
        <f>SUM(C165:C167)</f>
        <v>4</v>
      </c>
      <c r="D168" s="6">
        <f>SUM(D165:D167)</f>
        <v>241</v>
      </c>
      <c r="E168" s="8"/>
    </row>
    <row r="169" spans="1:5" s="2" customFormat="1" ht="25.5">
      <c r="A169" s="69" t="s">
        <v>94</v>
      </c>
      <c r="B169" s="26" t="s">
        <v>93</v>
      </c>
      <c r="C169" s="37">
        <v>4</v>
      </c>
      <c r="D169" s="25">
        <v>160</v>
      </c>
      <c r="E169" s="38" t="s">
        <v>92</v>
      </c>
    </row>
    <row r="170" spans="1:5" s="91" customFormat="1">
      <c r="A170" s="92"/>
      <c r="B170" s="8" t="s">
        <v>1</v>
      </c>
      <c r="C170" s="6">
        <f>C164+C168+C169+C153</f>
        <v>30</v>
      </c>
      <c r="D170" s="6">
        <f>D164+D168+D169+D153</f>
        <v>682.78</v>
      </c>
      <c r="E170" s="8"/>
    </row>
    <row r="171" spans="1:5" s="2" customFormat="1">
      <c r="A171" s="71" t="s">
        <v>91</v>
      </c>
      <c r="B171" s="71"/>
      <c r="C171" s="71"/>
      <c r="D171" s="71"/>
      <c r="E171" s="71"/>
    </row>
    <row r="172" spans="1:5" s="2" customFormat="1" ht="37.5" customHeight="1">
      <c r="A172" s="90"/>
      <c r="B172" s="90" t="s">
        <v>90</v>
      </c>
      <c r="C172" s="89">
        <v>1</v>
      </c>
      <c r="D172" s="88">
        <v>21.55</v>
      </c>
      <c r="E172" s="87" t="s">
        <v>87</v>
      </c>
    </row>
    <row r="173" spans="1:5" s="2" customFormat="1" ht="37.5" customHeight="1">
      <c r="A173" s="90"/>
      <c r="B173" s="90" t="s">
        <v>89</v>
      </c>
      <c r="C173" s="89">
        <v>5</v>
      </c>
      <c r="D173" s="88">
        <v>50.75</v>
      </c>
      <c r="E173" s="87" t="s">
        <v>87</v>
      </c>
    </row>
    <row r="174" spans="1:5" s="2" customFormat="1" ht="37.5" customHeight="1">
      <c r="A174" s="90"/>
      <c r="B174" s="90" t="s">
        <v>88</v>
      </c>
      <c r="C174" s="89">
        <v>1</v>
      </c>
      <c r="D174" s="88">
        <v>16.649999999999999</v>
      </c>
      <c r="E174" s="87" t="s">
        <v>87</v>
      </c>
    </row>
    <row r="175" spans="1:5" s="2" customFormat="1" ht="37.5" customHeight="1">
      <c r="A175" s="86"/>
      <c r="B175" s="86" t="s">
        <v>86</v>
      </c>
      <c r="C175" s="85">
        <v>1</v>
      </c>
      <c r="D175" s="84">
        <v>699.49900000000002</v>
      </c>
      <c r="E175" s="83" t="s">
        <v>85</v>
      </c>
    </row>
    <row r="176" spans="1:5" s="2" customFormat="1">
      <c r="A176" s="6" t="s">
        <v>0</v>
      </c>
      <c r="B176" s="8" t="s">
        <v>1</v>
      </c>
      <c r="C176" s="6" t="s">
        <v>0</v>
      </c>
      <c r="D176" s="56">
        <f>SUM(D172:D175)</f>
        <v>788.44900000000007</v>
      </c>
      <c r="E176" s="6" t="s">
        <v>0</v>
      </c>
    </row>
    <row r="177" spans="1:7" s="2" customFormat="1">
      <c r="A177" s="82" t="s">
        <v>84</v>
      </c>
      <c r="B177" s="81"/>
      <c r="C177" s="81"/>
      <c r="D177" s="81"/>
      <c r="E177" s="80"/>
    </row>
    <row r="178" spans="1:7" ht="25.5">
      <c r="A178" s="26" t="s">
        <v>74</v>
      </c>
      <c r="B178" s="26" t="s">
        <v>83</v>
      </c>
      <c r="C178" s="40">
        <v>1</v>
      </c>
      <c r="D178" s="25">
        <v>10.18</v>
      </c>
      <c r="E178" s="36" t="s">
        <v>80</v>
      </c>
    </row>
    <row r="179" spans="1:7" ht="25.5">
      <c r="A179" s="26" t="s">
        <v>74</v>
      </c>
      <c r="B179" s="26" t="s">
        <v>82</v>
      </c>
      <c r="C179" s="40">
        <v>1</v>
      </c>
      <c r="D179" s="25">
        <v>11.587</v>
      </c>
      <c r="E179" s="36" t="s">
        <v>80</v>
      </c>
    </row>
    <row r="180" spans="1:7" ht="25.5">
      <c r="A180" s="26" t="s">
        <v>74</v>
      </c>
      <c r="B180" s="69" t="s">
        <v>81</v>
      </c>
      <c r="C180" s="37">
        <v>1</v>
      </c>
      <c r="D180" s="25">
        <v>13.22</v>
      </c>
      <c r="E180" s="36" t="s">
        <v>80</v>
      </c>
    </row>
    <row r="181" spans="1:7" ht="25.5">
      <c r="A181" s="26" t="s">
        <v>74</v>
      </c>
      <c r="B181" s="26" t="s">
        <v>79</v>
      </c>
      <c r="C181" s="40">
        <v>1</v>
      </c>
      <c r="D181" s="25">
        <v>10.113</v>
      </c>
      <c r="E181" s="36" t="s">
        <v>78</v>
      </c>
    </row>
    <row r="182" spans="1:7" ht="25.5">
      <c r="A182" s="26" t="s">
        <v>74</v>
      </c>
      <c r="B182" s="26" t="s">
        <v>77</v>
      </c>
      <c r="C182" s="40">
        <v>3</v>
      </c>
      <c r="D182" s="25">
        <v>25.5</v>
      </c>
      <c r="E182" s="36" t="s">
        <v>75</v>
      </c>
    </row>
    <row r="183" spans="1:7" ht="25.5">
      <c r="A183" s="26" t="s">
        <v>74</v>
      </c>
      <c r="B183" s="26" t="s">
        <v>76</v>
      </c>
      <c r="C183" s="37">
        <v>2</v>
      </c>
      <c r="D183" s="25">
        <v>19.399999999999999</v>
      </c>
      <c r="E183" s="36" t="s">
        <v>75</v>
      </c>
    </row>
    <row r="184" spans="1:7" ht="25.5">
      <c r="A184" s="26" t="s">
        <v>74</v>
      </c>
      <c r="B184" s="26" t="s">
        <v>73</v>
      </c>
      <c r="C184" s="37">
        <v>1</v>
      </c>
      <c r="D184" s="25">
        <v>0.4</v>
      </c>
      <c r="E184" s="36" t="s">
        <v>72</v>
      </c>
    </row>
    <row r="185" spans="1:7">
      <c r="A185" s="6" t="s">
        <v>0</v>
      </c>
      <c r="B185" s="8" t="s">
        <v>1</v>
      </c>
      <c r="C185" s="6" t="s">
        <v>0</v>
      </c>
      <c r="D185" s="6">
        <f>SUM(D178:D184)</f>
        <v>90.4</v>
      </c>
      <c r="E185" s="6" t="s">
        <v>0</v>
      </c>
    </row>
    <row r="186" spans="1:7" s="39" customFormat="1">
      <c r="A186" s="78" t="s">
        <v>71</v>
      </c>
      <c r="B186" s="78"/>
      <c r="C186" s="78"/>
      <c r="D186" s="78"/>
      <c r="E186" s="78"/>
    </row>
    <row r="187" spans="1:7" s="39" customFormat="1">
      <c r="A187" s="26" t="s">
        <v>69</v>
      </c>
      <c r="B187" s="26" t="s">
        <v>70</v>
      </c>
      <c r="C187" s="79">
        <v>4</v>
      </c>
      <c r="D187" s="25">
        <v>42.58</v>
      </c>
      <c r="E187" s="36" t="s">
        <v>42</v>
      </c>
    </row>
    <row r="188" spans="1:7" s="39" customFormat="1">
      <c r="A188" s="26" t="s">
        <v>69</v>
      </c>
      <c r="B188" s="26" t="s">
        <v>68</v>
      </c>
      <c r="C188" s="79">
        <v>4</v>
      </c>
      <c r="D188" s="25">
        <v>50.145000000000003</v>
      </c>
      <c r="E188" s="36" t="s">
        <v>42</v>
      </c>
    </row>
    <row r="189" spans="1:7">
      <c r="A189" s="33" t="s">
        <v>0</v>
      </c>
      <c r="B189" s="34" t="s">
        <v>1</v>
      </c>
      <c r="C189" s="33" t="s">
        <v>0</v>
      </c>
      <c r="D189" s="7">
        <f>SUM(D187:D188)</f>
        <v>92.724999999999994</v>
      </c>
      <c r="E189" s="33" t="s">
        <v>0</v>
      </c>
    </row>
    <row r="190" spans="1:7" s="39" customFormat="1">
      <c r="A190" s="78" t="s">
        <v>67</v>
      </c>
      <c r="B190" s="78"/>
      <c r="C190" s="78"/>
      <c r="D190" s="78"/>
      <c r="E190" s="78"/>
    </row>
    <row r="191" spans="1:7" s="42" customFormat="1">
      <c r="A191" s="50"/>
      <c r="B191" s="50" t="s">
        <v>66</v>
      </c>
      <c r="C191" s="50">
        <v>9</v>
      </c>
      <c r="D191" s="75">
        <v>99.963999999999999</v>
      </c>
      <c r="E191" s="54" t="s">
        <v>65</v>
      </c>
      <c r="F191" s="43"/>
      <c r="G191" s="43"/>
    </row>
    <row r="192" spans="1:7" s="42" customFormat="1" ht="95.1" customHeight="1">
      <c r="A192" s="50"/>
      <c r="B192" s="50" t="s">
        <v>64</v>
      </c>
      <c r="C192" s="50">
        <v>1</v>
      </c>
      <c r="D192" s="75">
        <v>123.35599999999999</v>
      </c>
      <c r="E192" s="54" t="s">
        <v>63</v>
      </c>
      <c r="F192" s="43"/>
      <c r="G192" s="43"/>
    </row>
    <row r="193" spans="1:7" s="42" customFormat="1" hidden="1">
      <c r="A193" s="50"/>
      <c r="B193" s="50"/>
      <c r="C193" s="50"/>
      <c r="D193" s="75"/>
      <c r="E193" s="47"/>
      <c r="F193" s="43"/>
      <c r="G193" s="43"/>
    </row>
    <row r="194" spans="1:7" s="42" customFormat="1" hidden="1">
      <c r="A194" s="50"/>
      <c r="B194" s="50"/>
      <c r="C194" s="50"/>
      <c r="D194" s="75"/>
      <c r="E194" s="47"/>
      <c r="F194" s="43"/>
      <c r="G194" s="43"/>
    </row>
    <row r="195" spans="1:7" s="42" customFormat="1" hidden="1">
      <c r="A195" s="51"/>
      <c r="B195" s="51"/>
      <c r="C195" s="51"/>
      <c r="D195" s="77"/>
      <c r="E195" s="47"/>
      <c r="F195" s="43"/>
      <c r="G195" s="43"/>
    </row>
    <row r="196" spans="1:7" s="42" customFormat="1" hidden="1">
      <c r="A196" s="51"/>
      <c r="B196" s="51"/>
      <c r="C196" s="51"/>
      <c r="D196" s="77"/>
      <c r="E196" s="47"/>
      <c r="F196" s="43"/>
      <c r="G196" s="43"/>
    </row>
    <row r="197" spans="1:7" s="42" customFormat="1" hidden="1">
      <c r="A197" s="76"/>
      <c r="B197" s="76"/>
      <c r="C197" s="76"/>
      <c r="D197" s="75"/>
      <c r="E197" s="47"/>
      <c r="F197" s="43"/>
      <c r="G197" s="43"/>
    </row>
    <row r="198" spans="1:7" s="42" customFormat="1" hidden="1">
      <c r="A198" s="76"/>
      <c r="B198" s="76"/>
      <c r="C198" s="76"/>
      <c r="D198" s="75"/>
      <c r="E198" s="47"/>
      <c r="F198" s="43"/>
      <c r="G198" s="43"/>
    </row>
    <row r="199" spans="1:7" s="42" customFormat="1" hidden="1">
      <c r="A199" s="76"/>
      <c r="B199" s="76"/>
      <c r="C199" s="76"/>
      <c r="D199" s="75"/>
      <c r="E199" s="47"/>
      <c r="F199" s="43"/>
      <c r="G199" s="43"/>
    </row>
    <row r="200" spans="1:7" s="42" customFormat="1" hidden="1">
      <c r="A200" s="51"/>
      <c r="B200" s="51"/>
      <c r="C200" s="51"/>
      <c r="D200" s="75"/>
      <c r="E200" s="47"/>
      <c r="F200" s="43"/>
      <c r="G200" s="43"/>
    </row>
    <row r="201" spans="1:7" s="72" customFormat="1">
      <c r="A201" s="44" t="s">
        <v>0</v>
      </c>
      <c r="B201" s="46" t="s">
        <v>1</v>
      </c>
      <c r="C201" s="44" t="s">
        <v>0</v>
      </c>
      <c r="D201" s="74">
        <f>SUM(D191:D200)</f>
        <v>223.32</v>
      </c>
      <c r="E201" s="44" t="s">
        <v>0</v>
      </c>
      <c r="F201" s="73"/>
      <c r="G201" s="73"/>
    </row>
    <row r="202" spans="1:7" s="2" customFormat="1">
      <c r="A202" s="71" t="s">
        <v>62</v>
      </c>
      <c r="B202" s="71"/>
      <c r="C202" s="71"/>
      <c r="D202" s="71"/>
      <c r="E202" s="71"/>
    </row>
    <row r="203" spans="1:7" s="18" customFormat="1" ht="27" customHeight="1">
      <c r="A203" s="70" t="s">
        <v>61</v>
      </c>
      <c r="B203" s="26" t="s">
        <v>60</v>
      </c>
      <c r="C203" s="40">
        <v>2</v>
      </c>
      <c r="D203" s="15">
        <v>17.097999999999999</v>
      </c>
      <c r="E203" s="36" t="s">
        <v>57</v>
      </c>
      <c r="F203" s="19"/>
      <c r="G203" s="19"/>
    </row>
    <row r="204" spans="1:7" s="18" customFormat="1" ht="116.25" customHeight="1">
      <c r="A204" s="68"/>
      <c r="B204" s="26" t="s">
        <v>59</v>
      </c>
      <c r="C204" s="40">
        <v>4</v>
      </c>
      <c r="D204" s="15">
        <v>59.4</v>
      </c>
      <c r="E204" s="36" t="s">
        <v>57</v>
      </c>
      <c r="F204" s="19"/>
      <c r="G204" s="19"/>
    </row>
    <row r="205" spans="1:7" s="18" customFormat="1" ht="40.5" customHeight="1">
      <c r="A205" s="68"/>
      <c r="B205" s="69" t="s">
        <v>58</v>
      </c>
      <c r="C205" s="37">
        <v>1</v>
      </c>
      <c r="D205" s="15">
        <v>15.43</v>
      </c>
      <c r="E205" s="36" t="s">
        <v>57</v>
      </c>
      <c r="F205" s="19"/>
      <c r="G205" s="19"/>
    </row>
    <row r="206" spans="1:7" s="18" customFormat="1" ht="26.25">
      <c r="A206" s="68"/>
      <c r="B206" s="69" t="s">
        <v>56</v>
      </c>
      <c r="C206" s="37">
        <v>1</v>
      </c>
      <c r="D206" s="15">
        <v>34.5</v>
      </c>
      <c r="E206" s="66" t="s">
        <v>55</v>
      </c>
      <c r="F206" s="19"/>
      <c r="G206" s="19"/>
    </row>
    <row r="207" spans="1:7" s="18" customFormat="1" ht="26.25">
      <c r="A207" s="68"/>
      <c r="B207" s="26" t="s">
        <v>54</v>
      </c>
      <c r="C207" s="37">
        <v>1</v>
      </c>
      <c r="D207" s="15">
        <v>8.9465000000000003</v>
      </c>
      <c r="E207" s="66" t="s">
        <v>52</v>
      </c>
      <c r="F207" s="19"/>
      <c r="G207" s="19"/>
    </row>
    <row r="208" spans="1:7" s="18" customFormat="1" ht="26.25">
      <c r="A208" s="67"/>
      <c r="B208" s="26" t="s">
        <v>53</v>
      </c>
      <c r="C208" s="37">
        <v>1</v>
      </c>
      <c r="D208" s="15">
        <v>9.7319999999999993</v>
      </c>
      <c r="E208" s="66" t="s">
        <v>52</v>
      </c>
      <c r="F208" s="19"/>
      <c r="G208" s="19"/>
    </row>
    <row r="209" spans="1:7" s="2" customFormat="1">
      <c r="A209" s="64" t="s">
        <v>0</v>
      </c>
      <c r="B209" s="65" t="s">
        <v>1</v>
      </c>
      <c r="C209" s="64" t="s">
        <v>0</v>
      </c>
      <c r="D209" s="64">
        <f>SUM(D203:D208)</f>
        <v>145.10650000000001</v>
      </c>
      <c r="E209" s="33" t="s">
        <v>0</v>
      </c>
    </row>
    <row r="210" spans="1:7" s="39" customFormat="1">
      <c r="A210" s="63" t="s">
        <v>51</v>
      </c>
      <c r="B210" s="62"/>
      <c r="C210" s="62"/>
      <c r="D210" s="62"/>
      <c r="E210" s="61"/>
    </row>
    <row r="211" spans="1:7" s="39" customFormat="1">
      <c r="A211" s="60"/>
      <c r="B211" s="60"/>
      <c r="C211" s="60"/>
      <c r="D211" s="60"/>
      <c r="E211" s="60"/>
    </row>
    <row r="212" spans="1:7" s="2" customFormat="1">
      <c r="A212" s="9" t="s">
        <v>2</v>
      </c>
      <c r="B212" s="9" t="s">
        <v>2</v>
      </c>
      <c r="C212" s="9" t="s">
        <v>2</v>
      </c>
      <c r="D212" s="10" t="s">
        <v>2</v>
      </c>
      <c r="E212" s="9" t="s">
        <v>2</v>
      </c>
    </row>
    <row r="213" spans="1:7" s="2" customFormat="1">
      <c r="A213" s="6" t="s">
        <v>0</v>
      </c>
      <c r="B213" s="8" t="s">
        <v>1</v>
      </c>
      <c r="C213" s="6" t="s">
        <v>0</v>
      </c>
      <c r="D213" s="56">
        <f>SUM(D212:D212)</f>
        <v>0</v>
      </c>
      <c r="E213" s="6" t="s">
        <v>0</v>
      </c>
    </row>
    <row r="214" spans="1:7" s="39" customFormat="1">
      <c r="A214" s="59" t="s">
        <v>50</v>
      </c>
      <c r="B214" s="58"/>
      <c r="C214" s="58"/>
      <c r="D214" s="58"/>
      <c r="E214" s="57"/>
    </row>
    <row r="215" spans="1:7" s="2" customFormat="1">
      <c r="A215" s="9" t="s">
        <v>2</v>
      </c>
      <c r="B215" s="9" t="s">
        <v>2</v>
      </c>
      <c r="C215" s="9" t="s">
        <v>2</v>
      </c>
      <c r="D215" s="10" t="s">
        <v>2</v>
      </c>
      <c r="E215" s="9" t="s">
        <v>2</v>
      </c>
    </row>
    <row r="216" spans="1:7" s="2" customFormat="1">
      <c r="A216" s="6" t="s">
        <v>0</v>
      </c>
      <c r="B216" s="8" t="s">
        <v>1</v>
      </c>
      <c r="C216" s="6" t="s">
        <v>0</v>
      </c>
      <c r="D216" s="56">
        <f>SUM(D215:D215)</f>
        <v>0</v>
      </c>
      <c r="E216" s="6" t="s">
        <v>0</v>
      </c>
    </row>
    <row r="217" spans="1:7" s="39" customFormat="1">
      <c r="A217" s="41" t="s">
        <v>49</v>
      </c>
      <c r="B217" s="41"/>
      <c r="C217" s="41"/>
      <c r="D217" s="41"/>
      <c r="E217" s="41"/>
    </row>
    <row r="218" spans="1:7" s="2" customFormat="1">
      <c r="A218" s="9" t="s">
        <v>2</v>
      </c>
      <c r="B218" s="9" t="s">
        <v>2</v>
      </c>
      <c r="C218" s="9" t="s">
        <v>2</v>
      </c>
      <c r="D218" s="10" t="s">
        <v>2</v>
      </c>
      <c r="E218" s="9" t="s">
        <v>2</v>
      </c>
    </row>
    <row r="219" spans="1:7" s="2" customFormat="1">
      <c r="A219" s="6" t="s">
        <v>0</v>
      </c>
      <c r="B219" s="8" t="s">
        <v>1</v>
      </c>
      <c r="C219" s="6" t="s">
        <v>0</v>
      </c>
      <c r="D219" s="56">
        <f>SUM(D218:D218)</f>
        <v>0</v>
      </c>
      <c r="E219" s="6" t="s">
        <v>0</v>
      </c>
    </row>
    <row r="220" spans="1:7" s="39" customFormat="1">
      <c r="A220" s="41" t="s">
        <v>48</v>
      </c>
      <c r="B220" s="41"/>
      <c r="C220" s="41"/>
      <c r="D220" s="41"/>
      <c r="E220" s="41"/>
    </row>
    <row r="221" spans="1:7" s="42" customFormat="1">
      <c r="A221" s="53"/>
      <c r="B221" s="50" t="s">
        <v>43</v>
      </c>
      <c r="C221" s="52">
        <v>1</v>
      </c>
      <c r="D221" s="48">
        <v>19.8</v>
      </c>
      <c r="E221" s="54" t="s">
        <v>47</v>
      </c>
      <c r="F221" s="43"/>
      <c r="G221" s="43"/>
    </row>
    <row r="222" spans="1:7" s="42" customFormat="1">
      <c r="A222" s="55"/>
      <c r="B222" s="50" t="s">
        <v>44</v>
      </c>
      <c r="C222" s="52">
        <v>1</v>
      </c>
      <c r="D222" s="48">
        <v>6.7450000000000001</v>
      </c>
      <c r="E222" s="54" t="s">
        <v>47</v>
      </c>
      <c r="F222" s="43"/>
      <c r="G222" s="43"/>
    </row>
    <row r="223" spans="1:7" s="42" customFormat="1" ht="25.5">
      <c r="A223" s="55"/>
      <c r="B223" s="50" t="s">
        <v>45</v>
      </c>
      <c r="C223" s="52">
        <v>1</v>
      </c>
      <c r="D223" s="48">
        <v>7.3</v>
      </c>
      <c r="E223" s="54" t="s">
        <v>47</v>
      </c>
      <c r="F223" s="43"/>
      <c r="G223" s="43"/>
    </row>
    <row r="224" spans="1:7" s="42" customFormat="1">
      <c r="B224" s="50" t="s">
        <v>43</v>
      </c>
      <c r="C224" s="52">
        <v>2</v>
      </c>
      <c r="D224" s="48">
        <v>39</v>
      </c>
      <c r="E224" s="50" t="s">
        <v>46</v>
      </c>
      <c r="F224" s="43"/>
      <c r="G224" s="43"/>
    </row>
    <row r="225" spans="1:7" s="42" customFormat="1" ht="25.5">
      <c r="A225" s="51"/>
      <c r="B225" s="50" t="s">
        <v>45</v>
      </c>
      <c r="C225" s="49">
        <v>3</v>
      </c>
      <c r="D225" s="48">
        <v>22.2</v>
      </c>
      <c r="E225" s="47" t="s">
        <v>42</v>
      </c>
      <c r="F225" s="43"/>
      <c r="G225" s="43"/>
    </row>
    <row r="226" spans="1:7" s="42" customFormat="1">
      <c r="A226" s="51"/>
      <c r="B226" s="50" t="s">
        <v>44</v>
      </c>
      <c r="C226" s="49">
        <v>1</v>
      </c>
      <c r="D226" s="48">
        <v>13.8</v>
      </c>
      <c r="E226" s="47" t="s">
        <v>42</v>
      </c>
      <c r="F226" s="43"/>
      <c r="G226" s="43"/>
    </row>
    <row r="227" spans="1:7" s="42" customFormat="1">
      <c r="A227" s="53"/>
      <c r="B227" s="50" t="s">
        <v>43</v>
      </c>
      <c r="C227" s="52">
        <v>3</v>
      </c>
      <c r="D227" s="48">
        <v>59.4</v>
      </c>
      <c r="E227" s="47" t="s">
        <v>42</v>
      </c>
      <c r="F227" s="43"/>
      <c r="G227" s="43"/>
    </row>
    <row r="228" spans="1:7" s="42" customFormat="1">
      <c r="A228" s="53"/>
      <c r="B228" s="50" t="s">
        <v>39</v>
      </c>
      <c r="C228" s="52">
        <v>1</v>
      </c>
      <c r="D228" s="48">
        <v>10.375</v>
      </c>
      <c r="E228" s="47" t="s">
        <v>38</v>
      </c>
      <c r="F228" s="43"/>
      <c r="G228" s="43"/>
    </row>
    <row r="229" spans="1:7" s="42" customFormat="1">
      <c r="A229" s="51"/>
      <c r="B229" s="51" t="s">
        <v>41</v>
      </c>
      <c r="C229" s="49">
        <v>6</v>
      </c>
      <c r="D229" s="48">
        <v>113.37</v>
      </c>
      <c r="E229" s="47" t="s">
        <v>40</v>
      </c>
      <c r="F229" s="43"/>
      <c r="G229" s="43"/>
    </row>
    <row r="230" spans="1:7" s="42" customFormat="1">
      <c r="A230" s="51"/>
      <c r="B230" s="50" t="s">
        <v>39</v>
      </c>
      <c r="C230" s="49">
        <v>1</v>
      </c>
      <c r="D230" s="48">
        <v>9.65</v>
      </c>
      <c r="E230" s="47" t="s">
        <v>38</v>
      </c>
      <c r="F230" s="43"/>
      <c r="G230" s="43"/>
    </row>
    <row r="231" spans="1:7" s="42" customFormat="1">
      <c r="A231" s="44" t="s">
        <v>0</v>
      </c>
      <c r="B231" s="46" t="s">
        <v>1</v>
      </c>
      <c r="C231" s="44" t="s">
        <v>0</v>
      </c>
      <c r="D231" s="45">
        <f>SUM(D221:D230)</f>
        <v>301.64</v>
      </c>
      <c r="E231" s="44" t="s">
        <v>0</v>
      </c>
      <c r="F231" s="43"/>
      <c r="G231" s="43"/>
    </row>
    <row r="232" spans="1:7" s="39" customFormat="1">
      <c r="A232" s="41" t="s">
        <v>37</v>
      </c>
      <c r="B232" s="41"/>
      <c r="C232" s="41"/>
      <c r="D232" s="41"/>
      <c r="E232" s="41"/>
    </row>
    <row r="233" spans="1:7" s="39" customFormat="1">
      <c r="A233" s="26" t="s">
        <v>34</v>
      </c>
      <c r="B233" s="26" t="s">
        <v>36</v>
      </c>
      <c r="C233" s="40">
        <v>8</v>
      </c>
      <c r="D233" s="15">
        <v>158.4</v>
      </c>
      <c r="E233" s="36" t="s">
        <v>32</v>
      </c>
    </row>
    <row r="234" spans="1:7" s="39" customFormat="1">
      <c r="A234" s="26" t="s">
        <v>34</v>
      </c>
      <c r="B234" s="26" t="s">
        <v>35</v>
      </c>
      <c r="C234" s="40">
        <v>1</v>
      </c>
      <c r="D234" s="15">
        <v>16.100000000000001</v>
      </c>
      <c r="E234" s="36" t="s">
        <v>32</v>
      </c>
    </row>
    <row r="235" spans="1:7" s="2" customFormat="1">
      <c r="A235" s="38" t="s">
        <v>34</v>
      </c>
      <c r="B235" s="38" t="s">
        <v>33</v>
      </c>
      <c r="C235" s="37">
        <v>1</v>
      </c>
      <c r="D235" s="15">
        <v>10</v>
      </c>
      <c r="E235" s="36" t="s">
        <v>32</v>
      </c>
    </row>
    <row r="236" spans="1:7" s="2" customFormat="1">
      <c r="A236" s="33" t="s">
        <v>0</v>
      </c>
      <c r="B236" s="34" t="s">
        <v>1</v>
      </c>
      <c r="C236" s="33" t="s">
        <v>0</v>
      </c>
      <c r="D236" s="7">
        <f>SUM(D233:D235)</f>
        <v>184.5</v>
      </c>
      <c r="E236" s="33" t="s">
        <v>0</v>
      </c>
    </row>
    <row r="237" spans="1:7" s="2" customFormat="1">
      <c r="A237" s="29" t="s">
        <v>31</v>
      </c>
      <c r="B237" s="29"/>
      <c r="C237" s="29"/>
      <c r="D237" s="29"/>
      <c r="E237" s="29"/>
    </row>
    <row r="238" spans="1:7" s="2" customFormat="1" ht="24">
      <c r="A238" s="17" t="s">
        <v>30</v>
      </c>
      <c r="B238" s="17" t="s">
        <v>29</v>
      </c>
      <c r="C238" s="16">
        <v>4</v>
      </c>
      <c r="D238" s="15">
        <v>52.999000000000002</v>
      </c>
      <c r="E238" s="14" t="s">
        <v>28</v>
      </c>
    </row>
    <row r="239" spans="1:7" s="2" customFormat="1" ht="24">
      <c r="A239" s="17" t="s">
        <v>27</v>
      </c>
      <c r="B239" s="17" t="s">
        <v>26</v>
      </c>
      <c r="C239" s="16">
        <v>1</v>
      </c>
      <c r="D239" s="15">
        <v>21.22</v>
      </c>
      <c r="E239" s="35" t="s">
        <v>25</v>
      </c>
    </row>
    <row r="240" spans="1:7" s="2" customFormat="1">
      <c r="A240" s="15" t="s">
        <v>0</v>
      </c>
      <c r="B240" s="34" t="s">
        <v>1</v>
      </c>
      <c r="C240" s="33" t="s">
        <v>0</v>
      </c>
      <c r="D240" s="7">
        <f>SUM(D238:D239)</f>
        <v>74.218999999999994</v>
      </c>
      <c r="E240" s="15" t="s">
        <v>0</v>
      </c>
    </row>
    <row r="241" spans="1:7" s="2" customFormat="1">
      <c r="A241" s="13" t="s">
        <v>24</v>
      </c>
      <c r="B241" s="12"/>
      <c r="C241" s="12"/>
      <c r="D241" s="12"/>
      <c r="E241" s="11"/>
    </row>
    <row r="242" spans="1:7" s="2" customFormat="1">
      <c r="A242" s="30"/>
      <c r="B242" s="30" t="s">
        <v>23</v>
      </c>
      <c r="C242" s="32" t="s">
        <v>22</v>
      </c>
      <c r="D242" s="31">
        <v>124.985</v>
      </c>
      <c r="E242" s="30" t="s">
        <v>21</v>
      </c>
    </row>
    <row r="243" spans="1:7" s="2" customFormat="1">
      <c r="A243" s="6" t="s">
        <v>0</v>
      </c>
      <c r="B243" s="8" t="s">
        <v>1</v>
      </c>
      <c r="C243" s="6" t="s">
        <v>0</v>
      </c>
      <c r="D243" s="7">
        <f>SUM(D242:D242)</f>
        <v>124.985</v>
      </c>
      <c r="E243" s="6" t="s">
        <v>0</v>
      </c>
    </row>
    <row r="244" spans="1:7" s="2" customFormat="1">
      <c r="A244" s="29" t="s">
        <v>20</v>
      </c>
      <c r="B244" s="29"/>
      <c r="C244" s="29"/>
      <c r="D244" s="29"/>
      <c r="E244" s="29"/>
    </row>
    <row r="245" spans="1:7" s="18" customFormat="1" ht="25.5">
      <c r="A245" s="27" t="s">
        <v>11</v>
      </c>
      <c r="B245" s="28" t="s">
        <v>19</v>
      </c>
      <c r="C245" s="26" t="s">
        <v>18</v>
      </c>
      <c r="D245" s="25">
        <v>36.898960000000002</v>
      </c>
      <c r="E245" s="24" t="s">
        <v>8</v>
      </c>
      <c r="F245" s="19"/>
      <c r="G245" s="19"/>
    </row>
    <row r="246" spans="1:7" s="18" customFormat="1" ht="63.75">
      <c r="A246" s="27" t="s">
        <v>17</v>
      </c>
      <c r="B246" s="27" t="s">
        <v>16</v>
      </c>
      <c r="C246" s="26" t="s">
        <v>15</v>
      </c>
      <c r="D246" s="25">
        <v>79.2</v>
      </c>
      <c r="E246" s="24" t="s">
        <v>8</v>
      </c>
      <c r="F246" s="19"/>
      <c r="G246" s="19"/>
    </row>
    <row r="247" spans="1:7" s="18" customFormat="1" ht="15">
      <c r="A247" s="27" t="s">
        <v>11</v>
      </c>
      <c r="B247" s="26" t="s">
        <v>14</v>
      </c>
      <c r="C247" s="26" t="s">
        <v>13</v>
      </c>
      <c r="D247" s="25">
        <v>30</v>
      </c>
      <c r="E247" s="24" t="s">
        <v>12</v>
      </c>
      <c r="F247" s="19"/>
      <c r="G247" s="19"/>
    </row>
    <row r="248" spans="1:7" s="18" customFormat="1" ht="15.75" thickBot="1">
      <c r="A248" s="27" t="s">
        <v>11</v>
      </c>
      <c r="B248" s="26" t="s">
        <v>10</v>
      </c>
      <c r="C248" s="26" t="s">
        <v>9</v>
      </c>
      <c r="D248" s="25">
        <v>50.802</v>
      </c>
      <c r="E248" s="24" t="s">
        <v>8</v>
      </c>
      <c r="F248" s="19"/>
      <c r="G248" s="19"/>
    </row>
    <row r="249" spans="1:7" s="18" customFormat="1" ht="15.75" thickBot="1">
      <c r="A249" s="23" t="s">
        <v>0</v>
      </c>
      <c r="B249" s="8" t="s">
        <v>1</v>
      </c>
      <c r="C249" s="22" t="s">
        <v>0</v>
      </c>
      <c r="D249" s="21">
        <f>SUM(D245:D248)</f>
        <v>196.90096</v>
      </c>
      <c r="E249" s="20" t="s">
        <v>0</v>
      </c>
      <c r="F249" s="19"/>
      <c r="G249" s="19"/>
    </row>
    <row r="250" spans="1:7" s="2" customFormat="1">
      <c r="A250" s="13" t="s">
        <v>7</v>
      </c>
      <c r="B250" s="12"/>
      <c r="C250" s="12"/>
      <c r="D250" s="12"/>
      <c r="E250" s="11"/>
    </row>
    <row r="251" spans="1:7" s="2" customFormat="1" ht="24">
      <c r="A251" s="17" t="s">
        <v>6</v>
      </c>
      <c r="B251" s="17" t="s">
        <v>5</v>
      </c>
      <c r="C251" s="16">
        <v>4</v>
      </c>
      <c r="D251" s="15">
        <v>44.96</v>
      </c>
      <c r="E251" s="14" t="s">
        <v>4</v>
      </c>
    </row>
    <row r="252" spans="1:7" s="2" customFormat="1">
      <c r="A252" s="6" t="s">
        <v>0</v>
      </c>
      <c r="B252" s="8" t="s">
        <v>1</v>
      </c>
      <c r="C252" s="6" t="s">
        <v>0</v>
      </c>
      <c r="D252" s="7">
        <f>SUM(D251:D251)</f>
        <v>44.96</v>
      </c>
      <c r="E252" s="6" t="s">
        <v>0</v>
      </c>
    </row>
    <row r="253" spans="1:7" s="2" customFormat="1">
      <c r="A253" s="13" t="s">
        <v>3</v>
      </c>
      <c r="B253" s="12"/>
      <c r="C253" s="12"/>
      <c r="D253" s="12"/>
      <c r="E253" s="11"/>
    </row>
    <row r="254" spans="1:7" s="2" customFormat="1">
      <c r="A254" s="9" t="s">
        <v>2</v>
      </c>
      <c r="B254" s="9" t="s">
        <v>2</v>
      </c>
      <c r="C254" s="9" t="s">
        <v>2</v>
      </c>
      <c r="D254" s="10" t="s">
        <v>2</v>
      </c>
      <c r="E254" s="9" t="s">
        <v>2</v>
      </c>
    </row>
    <row r="255" spans="1:7" s="2" customFormat="1">
      <c r="A255" s="6" t="s">
        <v>0</v>
      </c>
      <c r="B255" s="8" t="s">
        <v>1</v>
      </c>
      <c r="C255" s="6" t="s">
        <v>0</v>
      </c>
      <c r="D255" s="7">
        <f>SUM(D254:D254)</f>
        <v>0</v>
      </c>
      <c r="E255" s="6" t="s">
        <v>0</v>
      </c>
    </row>
    <row r="256" spans="1:7" s="2" customFormat="1">
      <c r="D256" s="5"/>
    </row>
    <row r="257" spans="4:4" s="2" customFormat="1">
      <c r="D257" s="4"/>
    </row>
  </sheetData>
  <mergeCells count="29">
    <mergeCell ref="A1:E1"/>
    <mergeCell ref="D2:D3"/>
    <mergeCell ref="A2:A3"/>
    <mergeCell ref="B2:B3"/>
    <mergeCell ref="C2:C3"/>
    <mergeCell ref="E2:E3"/>
    <mergeCell ref="A202:E202"/>
    <mergeCell ref="A214:E214"/>
    <mergeCell ref="A177:E177"/>
    <mergeCell ref="A186:E186"/>
    <mergeCell ref="A190:E190"/>
    <mergeCell ref="A140:A144"/>
    <mergeCell ref="A203:A208"/>
    <mergeCell ref="A4:E4"/>
    <mergeCell ref="A7:E7"/>
    <mergeCell ref="A121:E121"/>
    <mergeCell ref="A139:E139"/>
    <mergeCell ref="A152:E152"/>
    <mergeCell ref="A171:E171"/>
    <mergeCell ref="A78:E78"/>
    <mergeCell ref="A220:E220"/>
    <mergeCell ref="A232:E232"/>
    <mergeCell ref="A210:E210"/>
    <mergeCell ref="A241:E241"/>
    <mergeCell ref="A253:E253"/>
    <mergeCell ref="A237:E237"/>
    <mergeCell ref="A244:E244"/>
    <mergeCell ref="A250:E250"/>
    <mergeCell ref="A217:E217"/>
  </mergeCells>
  <pageMargins left="0.70866141732283472" right="0.70866141732283472" top="0.27559055118110237" bottom="0.39370078740157483" header="0.31496062992125984" footer="0.31496062992125984"/>
  <pageSetup paperSize="9" fitToHeight="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Придбання ОЗ</vt:lpstr>
      <vt:lpstr>Лист1</vt:lpstr>
      <vt:lpstr>Лист2</vt:lpstr>
      <vt:lpstr>Лист3</vt:lpstr>
      <vt:lpstr>'Придбання ОЗ'!Заголовки_для_печати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2019-06-03T07:08:45Z</dcterms:created>
  <dcterms:modified xsi:type="dcterms:W3CDTF">2019-06-03T07:09:19Z</dcterms:modified>
</cp:coreProperties>
</file>