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H563" i="2"/>
  <c r="G563"/>
  <c r="F563"/>
  <c r="I562"/>
  <c r="I561"/>
  <c r="I560"/>
  <c r="I559"/>
  <c r="I558"/>
  <c r="I557"/>
  <c r="I556"/>
  <c r="I555"/>
  <c r="I554"/>
  <c r="I553"/>
  <c r="I552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H515"/>
  <c r="G515"/>
  <c r="F515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G367"/>
  <c r="I367" s="1"/>
  <c r="F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7"/>
  <c r="G7"/>
  <c r="F7"/>
  <c r="I563" l="1"/>
  <c r="I515"/>
  <c r="I7"/>
  <c r="H114" i="1"/>
  <c r="I114" s="1"/>
  <c r="G114"/>
  <c r="F114"/>
  <c r="I113"/>
  <c r="I112"/>
  <c r="H112"/>
  <c r="G112"/>
  <c r="F112"/>
  <c r="I111"/>
  <c r="I110"/>
  <c r="I109"/>
  <c r="I108"/>
  <c r="I107"/>
  <c r="I106"/>
  <c r="I105"/>
  <c r="I104"/>
  <c r="I103"/>
  <c r="H103"/>
  <c r="G103"/>
  <c r="F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G68"/>
  <c r="F68"/>
  <c r="I67"/>
  <c r="I66"/>
  <c r="G66"/>
  <c r="F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H14"/>
  <c r="G14"/>
  <c r="I14" s="1"/>
  <c r="F14"/>
  <c r="I13"/>
  <c r="I12"/>
  <c r="I11"/>
  <c r="I10"/>
  <c r="I9"/>
  <c r="H8"/>
  <c r="G8"/>
  <c r="I8" s="1"/>
  <c r="F8"/>
</calcChain>
</file>

<file path=xl/sharedStrings.xml><?xml version="1.0" encoding="utf-8"?>
<sst xmlns="http://schemas.openxmlformats.org/spreadsheetml/2006/main" count="680" uniqueCount="94">
  <si>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26.07.2021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</si>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</sst>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5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opLeftCell="A88" workbookViewId="0">
      <selection activeCell="A2" sqref="A2:I2"/>
    </sheetView>
  </sheetViews>
  <sheetFormatPr defaultRowHeight="15"/>
  <cols>
    <col min="1" max="5" width="9.140625" style="1"/>
    <col min="6" max="6" width="16.140625" style="1" customWidth="1"/>
    <col min="7" max="7" width="16" style="1" customWidth="1"/>
    <col min="8" max="8" width="16.5703125" style="1" customWidth="1"/>
    <col min="9" max="9" width="16.42578125" style="1" customWidth="1"/>
    <col min="10" max="16384" width="9.140625" style="2"/>
  </cols>
  <sheetData>
    <row r="1" spans="1:9" s="1" customFormat="1"/>
    <row r="2" spans="1:9" ht="44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2"/>
      <c r="B4" s="2"/>
      <c r="C4" s="3"/>
      <c r="D4" s="2"/>
      <c r="E4" s="2"/>
      <c r="F4" s="2"/>
      <c r="G4" s="2"/>
      <c r="H4" s="2"/>
      <c r="I4" s="2"/>
    </row>
    <row r="5" spans="1:9" s="1" customFormat="1">
      <c r="I5" s="4" t="s">
        <v>1</v>
      </c>
    </row>
    <row r="6" spans="1:9">
      <c r="A6" s="20" t="s">
        <v>2</v>
      </c>
      <c r="B6" s="20"/>
      <c r="C6" s="20"/>
      <c r="D6" s="20"/>
      <c r="E6" s="20"/>
      <c r="F6" s="21" t="s">
        <v>3</v>
      </c>
      <c r="G6" s="21" t="s">
        <v>4</v>
      </c>
      <c r="H6" s="21" t="s">
        <v>5</v>
      </c>
      <c r="I6" s="21" t="s">
        <v>6</v>
      </c>
    </row>
    <row r="7" spans="1:9" ht="46.5" customHeight="1">
      <c r="A7" s="20" t="s">
        <v>7</v>
      </c>
      <c r="B7" s="20"/>
      <c r="C7" s="20"/>
      <c r="D7" s="20"/>
      <c r="E7" s="20"/>
      <c r="F7" s="22"/>
      <c r="G7" s="22"/>
      <c r="H7" s="22"/>
      <c r="I7" s="22"/>
    </row>
    <row r="8" spans="1:9" ht="41.25" customHeight="1">
      <c r="A8" s="16" t="s">
        <v>8</v>
      </c>
      <c r="B8" s="16"/>
      <c r="C8" s="16"/>
      <c r="D8" s="16"/>
      <c r="E8" s="16"/>
      <c r="F8" s="5">
        <f>485227238-20872436</f>
        <v>464354802</v>
      </c>
      <c r="G8" s="5">
        <f>230106143-14072436</f>
        <v>216033707</v>
      </c>
      <c r="H8" s="5">
        <f>167449397.33-6305467</f>
        <v>161143930.33000001</v>
      </c>
      <c r="I8" s="6">
        <f>SUM(H8)/G8*100</f>
        <v>74.59203129352403</v>
      </c>
    </row>
    <row r="9" spans="1:9">
      <c r="A9" s="18" t="s">
        <v>9</v>
      </c>
      <c r="B9" s="18"/>
      <c r="C9" s="18"/>
      <c r="D9" s="18"/>
      <c r="E9" s="18"/>
      <c r="F9" s="5">
        <v>85555694</v>
      </c>
      <c r="G9" s="5">
        <v>50530353</v>
      </c>
      <c r="H9" s="5">
        <v>41185002.18</v>
      </c>
      <c r="I9" s="6">
        <f t="shared" ref="I9:I72" si="0">SUM(H9)/G9*100</f>
        <v>81.50547093941735</v>
      </c>
    </row>
    <row r="10" spans="1:9">
      <c r="A10" s="18" t="s">
        <v>10</v>
      </c>
      <c r="B10" s="18"/>
      <c r="C10" s="18"/>
      <c r="D10" s="18"/>
      <c r="E10" s="18"/>
      <c r="F10" s="5">
        <v>20833118</v>
      </c>
      <c r="G10" s="5">
        <v>16226379</v>
      </c>
      <c r="H10" s="5">
        <v>10909682.789999999</v>
      </c>
      <c r="I10" s="6">
        <f t="shared" si="0"/>
        <v>67.234241169887625</v>
      </c>
    </row>
    <row r="11" spans="1:9">
      <c r="A11" s="18" t="s">
        <v>11</v>
      </c>
      <c r="B11" s="18"/>
      <c r="C11" s="18"/>
      <c r="D11" s="18"/>
      <c r="E11" s="18"/>
      <c r="F11" s="5">
        <v>461390</v>
      </c>
      <c r="G11" s="5">
        <v>144390</v>
      </c>
      <c r="H11" s="5">
        <v>121977.75</v>
      </c>
      <c r="I11" s="6">
        <f t="shared" si="0"/>
        <v>84.477976314149188</v>
      </c>
    </row>
    <row r="12" spans="1:9">
      <c r="A12" s="18" t="s">
        <v>12</v>
      </c>
      <c r="B12" s="18"/>
      <c r="C12" s="18"/>
      <c r="D12" s="18"/>
      <c r="E12" s="18"/>
      <c r="F12" s="5">
        <v>2108800</v>
      </c>
      <c r="G12" s="5">
        <v>809648</v>
      </c>
      <c r="H12" s="5">
        <v>454425.98</v>
      </c>
      <c r="I12" s="6">
        <f t="shared" si="0"/>
        <v>56.12636355552042</v>
      </c>
    </row>
    <row r="13" spans="1:9">
      <c r="A13" s="18" t="s">
        <v>13</v>
      </c>
      <c r="B13" s="18"/>
      <c r="C13" s="18"/>
      <c r="D13" s="18"/>
      <c r="E13" s="18"/>
      <c r="F13" s="5">
        <v>344922800</v>
      </c>
      <c r="G13" s="5">
        <v>142906537</v>
      </c>
      <c r="H13" s="5">
        <v>106522841.63</v>
      </c>
      <c r="I13" s="6">
        <f t="shared" si="0"/>
        <v>74.540216190390225</v>
      </c>
    </row>
    <row r="14" spans="1:9">
      <c r="A14" s="18" t="s">
        <v>14</v>
      </c>
      <c r="B14" s="18"/>
      <c r="C14" s="18"/>
      <c r="D14" s="18"/>
      <c r="E14" s="18"/>
      <c r="F14" s="5">
        <f>20995436-20872436</f>
        <v>123000</v>
      </c>
      <c r="G14" s="5">
        <f>14138836-14072436</f>
        <v>66400</v>
      </c>
      <c r="H14" s="5">
        <f>6305467-6305467</f>
        <v>0</v>
      </c>
      <c r="I14" s="6">
        <f t="shared" si="0"/>
        <v>0</v>
      </c>
    </row>
    <row r="15" spans="1:9">
      <c r="A15" s="18" t="s">
        <v>15</v>
      </c>
      <c r="B15" s="18"/>
      <c r="C15" s="18"/>
      <c r="D15" s="18"/>
      <c r="E15" s="18"/>
      <c r="F15" s="5">
        <v>10350000</v>
      </c>
      <c r="G15" s="5">
        <v>5350000</v>
      </c>
      <c r="H15" s="5">
        <v>1950000</v>
      </c>
      <c r="I15" s="6">
        <f t="shared" si="0"/>
        <v>36.44859813084112</v>
      </c>
    </row>
    <row r="16" spans="1:9">
      <c r="A16" s="16" t="s">
        <v>16</v>
      </c>
      <c r="B16" s="16"/>
      <c r="C16" s="16"/>
      <c r="D16" s="16"/>
      <c r="E16" s="16"/>
      <c r="F16" s="5">
        <v>1946726464.3599999</v>
      </c>
      <c r="G16" s="5">
        <v>1171732663.96</v>
      </c>
      <c r="H16" s="5">
        <v>1059589244.1799999</v>
      </c>
      <c r="I16" s="6">
        <f t="shared" si="0"/>
        <v>90.429265716550134</v>
      </c>
    </row>
    <row r="17" spans="1:9">
      <c r="A17" s="18" t="s">
        <v>9</v>
      </c>
      <c r="B17" s="18"/>
      <c r="C17" s="18"/>
      <c r="D17" s="18"/>
      <c r="E17" s="18"/>
      <c r="F17" s="5">
        <v>6643200</v>
      </c>
      <c r="G17" s="5">
        <v>3731391</v>
      </c>
      <c r="H17" s="5">
        <v>3431613.49</v>
      </c>
      <c r="I17" s="6">
        <f t="shared" si="0"/>
        <v>91.966065469954771</v>
      </c>
    </row>
    <row r="18" spans="1:9">
      <c r="A18" s="18" t="s">
        <v>17</v>
      </c>
      <c r="B18" s="18"/>
      <c r="C18" s="18"/>
      <c r="D18" s="18"/>
      <c r="E18" s="18"/>
      <c r="F18" s="5">
        <v>1916659370.3599999</v>
      </c>
      <c r="G18" s="5">
        <v>1155769228.96</v>
      </c>
      <c r="H18" s="5">
        <v>1049672989.17</v>
      </c>
      <c r="I18" s="6">
        <f t="shared" si="0"/>
        <v>90.8202920503889</v>
      </c>
    </row>
    <row r="19" spans="1:9">
      <c r="A19" s="18" t="s">
        <v>10</v>
      </c>
      <c r="B19" s="18"/>
      <c r="C19" s="18"/>
      <c r="D19" s="18"/>
      <c r="E19" s="18"/>
      <c r="F19" s="5">
        <v>6575400</v>
      </c>
      <c r="G19" s="5">
        <v>3178110</v>
      </c>
      <c r="H19" s="5">
        <v>1972400</v>
      </c>
      <c r="I19" s="6">
        <f t="shared" si="0"/>
        <v>62.062043164018867</v>
      </c>
    </row>
    <row r="20" spans="1:9">
      <c r="A20" s="18" t="s">
        <v>11</v>
      </c>
      <c r="B20" s="18"/>
      <c r="C20" s="18"/>
      <c r="D20" s="18"/>
      <c r="E20" s="18"/>
      <c r="F20" s="5">
        <v>3825668</v>
      </c>
      <c r="G20" s="5">
        <v>2012440</v>
      </c>
      <c r="H20" s="5">
        <v>1634364.22</v>
      </c>
      <c r="I20" s="6">
        <f t="shared" si="0"/>
        <v>81.213065731152227</v>
      </c>
    </row>
    <row r="21" spans="1:9">
      <c r="A21" s="18" t="s">
        <v>13</v>
      </c>
      <c r="B21" s="18"/>
      <c r="C21" s="18"/>
      <c r="D21" s="18"/>
      <c r="E21" s="18"/>
      <c r="F21" s="5">
        <v>13022826</v>
      </c>
      <c r="G21" s="5">
        <v>7041494</v>
      </c>
      <c r="H21" s="5">
        <v>2877877.3</v>
      </c>
      <c r="I21" s="6">
        <f t="shared" si="0"/>
        <v>40.870265599885478</v>
      </c>
    </row>
    <row r="22" spans="1:9" ht="28.5" customHeight="1">
      <c r="A22" s="16" t="s">
        <v>18</v>
      </c>
      <c r="B22" s="16"/>
      <c r="C22" s="16"/>
      <c r="D22" s="16"/>
      <c r="E22" s="16"/>
      <c r="F22" s="5">
        <v>131640740.76000001</v>
      </c>
      <c r="G22" s="5">
        <v>80372427</v>
      </c>
      <c r="H22" s="5">
        <v>71313618.109999999</v>
      </c>
      <c r="I22" s="6">
        <f t="shared" si="0"/>
        <v>88.728959385536527</v>
      </c>
    </row>
    <row r="23" spans="1:9">
      <c r="A23" s="18" t="s">
        <v>9</v>
      </c>
      <c r="B23" s="18"/>
      <c r="C23" s="18"/>
      <c r="D23" s="18"/>
      <c r="E23" s="18"/>
      <c r="F23" s="5">
        <v>4894400</v>
      </c>
      <c r="G23" s="5">
        <v>2874102</v>
      </c>
      <c r="H23" s="5">
        <v>2527482.89</v>
      </c>
      <c r="I23" s="6">
        <f t="shared" si="0"/>
        <v>87.939916189474147</v>
      </c>
    </row>
    <row r="24" spans="1:9">
      <c r="A24" s="18" t="s">
        <v>19</v>
      </c>
      <c r="B24" s="18"/>
      <c r="C24" s="18"/>
      <c r="D24" s="18"/>
      <c r="E24" s="18"/>
      <c r="F24" s="5">
        <v>117443400</v>
      </c>
      <c r="G24" s="5">
        <v>69758325</v>
      </c>
      <c r="H24" s="5">
        <v>63196335.219999999</v>
      </c>
      <c r="I24" s="6">
        <f t="shared" si="0"/>
        <v>90.593252088550003</v>
      </c>
    </row>
    <row r="25" spans="1:9">
      <c r="A25" s="18" t="s">
        <v>13</v>
      </c>
      <c r="B25" s="18"/>
      <c r="C25" s="18"/>
      <c r="D25" s="18"/>
      <c r="E25" s="18"/>
      <c r="F25" s="5">
        <v>3802940.76</v>
      </c>
      <c r="G25" s="5">
        <v>2240000</v>
      </c>
      <c r="H25" s="5">
        <v>136000</v>
      </c>
      <c r="I25" s="6">
        <f t="shared" si="0"/>
        <v>6.0714285714285712</v>
      </c>
    </row>
    <row r="26" spans="1:9">
      <c r="A26" s="18" t="s">
        <v>14</v>
      </c>
      <c r="B26" s="18"/>
      <c r="C26" s="18"/>
      <c r="D26" s="18"/>
      <c r="E26" s="18"/>
      <c r="F26" s="5">
        <v>5500000</v>
      </c>
      <c r="G26" s="5">
        <v>5500000</v>
      </c>
      <c r="H26" s="5">
        <v>5453800</v>
      </c>
      <c r="I26" s="6">
        <f t="shared" si="0"/>
        <v>99.16</v>
      </c>
    </row>
    <row r="27" spans="1:9" ht="27.75" customHeight="1">
      <c r="A27" s="16" t="s">
        <v>20</v>
      </c>
      <c r="B27" s="16"/>
      <c r="C27" s="16"/>
      <c r="D27" s="16"/>
      <c r="E27" s="16"/>
      <c r="F27" s="5">
        <v>215481177</v>
      </c>
      <c r="G27" s="5">
        <v>123650917.89</v>
      </c>
      <c r="H27" s="5">
        <v>104425403.20999999</v>
      </c>
      <c r="I27" s="6">
        <f t="shared" si="0"/>
        <v>84.451781670474091</v>
      </c>
    </row>
    <row r="28" spans="1:9">
      <c r="A28" s="18" t="s">
        <v>9</v>
      </c>
      <c r="B28" s="18"/>
      <c r="C28" s="18"/>
      <c r="D28" s="18"/>
      <c r="E28" s="18"/>
      <c r="F28" s="5">
        <v>60620200</v>
      </c>
      <c r="G28" s="5">
        <v>37536381</v>
      </c>
      <c r="H28" s="5">
        <v>34297713.07</v>
      </c>
      <c r="I28" s="6">
        <f t="shared" si="0"/>
        <v>91.371922802041041</v>
      </c>
    </row>
    <row r="29" spans="1:9">
      <c r="A29" s="18" t="s">
        <v>10</v>
      </c>
      <c r="B29" s="18"/>
      <c r="C29" s="18"/>
      <c r="D29" s="18"/>
      <c r="E29" s="18"/>
      <c r="F29" s="5">
        <v>154860977</v>
      </c>
      <c r="G29" s="5">
        <v>86114536.890000001</v>
      </c>
      <c r="H29" s="5">
        <v>70127690.140000001</v>
      </c>
      <c r="I29" s="6">
        <f t="shared" si="0"/>
        <v>81.435368141825933</v>
      </c>
    </row>
    <row r="30" spans="1:9" ht="33" customHeight="1">
      <c r="A30" s="16" t="s">
        <v>21</v>
      </c>
      <c r="B30" s="16"/>
      <c r="C30" s="16"/>
      <c r="D30" s="16"/>
      <c r="E30" s="16"/>
      <c r="F30" s="5">
        <v>223183321</v>
      </c>
      <c r="G30" s="5">
        <v>126875683</v>
      </c>
      <c r="H30" s="5">
        <v>116020146.22</v>
      </c>
      <c r="I30" s="6">
        <f t="shared" si="0"/>
        <v>91.443957956860814</v>
      </c>
    </row>
    <row r="31" spans="1:9">
      <c r="A31" s="18" t="s">
        <v>9</v>
      </c>
      <c r="B31" s="18"/>
      <c r="C31" s="18"/>
      <c r="D31" s="18"/>
      <c r="E31" s="18"/>
      <c r="F31" s="5">
        <v>3573600</v>
      </c>
      <c r="G31" s="5">
        <v>2049613</v>
      </c>
      <c r="H31" s="5">
        <v>1774743.79</v>
      </c>
      <c r="I31" s="6">
        <f t="shared" si="0"/>
        <v>86.589214158965618</v>
      </c>
    </row>
    <row r="32" spans="1:9">
      <c r="A32" s="18" t="s">
        <v>17</v>
      </c>
      <c r="B32" s="18"/>
      <c r="C32" s="18"/>
      <c r="D32" s="18"/>
      <c r="E32" s="18"/>
      <c r="F32" s="5">
        <v>74755729</v>
      </c>
      <c r="G32" s="5">
        <v>45459982</v>
      </c>
      <c r="H32" s="5">
        <v>44264450.920000002</v>
      </c>
      <c r="I32" s="6">
        <f t="shared" si="0"/>
        <v>97.370146165038079</v>
      </c>
    </row>
    <row r="33" spans="1:9">
      <c r="A33" s="18" t="s">
        <v>11</v>
      </c>
      <c r="B33" s="18"/>
      <c r="C33" s="18"/>
      <c r="D33" s="18"/>
      <c r="E33" s="18"/>
      <c r="F33" s="5">
        <v>140842029</v>
      </c>
      <c r="G33" s="5">
        <v>78215964</v>
      </c>
      <c r="H33" s="5">
        <v>69642961.420000002</v>
      </c>
      <c r="I33" s="6">
        <f t="shared" si="0"/>
        <v>89.039318648556204</v>
      </c>
    </row>
    <row r="34" spans="1:9">
      <c r="A34" s="18" t="s">
        <v>13</v>
      </c>
      <c r="B34" s="18"/>
      <c r="C34" s="18"/>
      <c r="D34" s="18"/>
      <c r="E34" s="18"/>
      <c r="F34" s="5">
        <v>4011963</v>
      </c>
      <c r="G34" s="5">
        <v>1150124</v>
      </c>
      <c r="H34" s="5">
        <v>337990.09</v>
      </c>
      <c r="I34" s="6">
        <f t="shared" si="0"/>
        <v>29.387273893945348</v>
      </c>
    </row>
    <row r="35" spans="1:9" ht="36.75" customHeight="1">
      <c r="A35" s="16" t="s">
        <v>22</v>
      </c>
      <c r="B35" s="16"/>
      <c r="C35" s="16"/>
      <c r="D35" s="16"/>
      <c r="E35" s="16"/>
      <c r="F35" s="5">
        <v>172493086</v>
      </c>
      <c r="G35" s="5">
        <v>95851090</v>
      </c>
      <c r="H35" s="5">
        <v>87010198.049999997</v>
      </c>
      <c r="I35" s="6">
        <f t="shared" si="0"/>
        <v>90.776430450608331</v>
      </c>
    </row>
    <row r="36" spans="1:9">
      <c r="A36" s="18" t="s">
        <v>9</v>
      </c>
      <c r="B36" s="18"/>
      <c r="C36" s="18"/>
      <c r="D36" s="18"/>
      <c r="E36" s="18"/>
      <c r="F36" s="5">
        <v>2507600</v>
      </c>
      <c r="G36" s="5">
        <v>1448988</v>
      </c>
      <c r="H36" s="5">
        <v>1291793.43</v>
      </c>
      <c r="I36" s="6">
        <f t="shared" si="0"/>
        <v>89.151423614274236</v>
      </c>
    </row>
    <row r="37" spans="1:9">
      <c r="A37" s="18" t="s">
        <v>23</v>
      </c>
      <c r="B37" s="18"/>
      <c r="C37" s="18"/>
      <c r="D37" s="18"/>
      <c r="E37" s="18"/>
      <c r="F37" s="5">
        <v>169985486</v>
      </c>
      <c r="G37" s="5">
        <v>94402102</v>
      </c>
      <c r="H37" s="5">
        <v>85718404.620000005</v>
      </c>
      <c r="I37" s="6">
        <f t="shared" si="0"/>
        <v>90.801372855023928</v>
      </c>
    </row>
    <row r="38" spans="1:9" ht="34.5" customHeight="1">
      <c r="A38" s="16" t="s">
        <v>24</v>
      </c>
      <c r="B38" s="16"/>
      <c r="C38" s="16"/>
      <c r="D38" s="16"/>
      <c r="E38" s="16"/>
      <c r="F38" s="5">
        <v>505326519.39999998</v>
      </c>
      <c r="G38" s="5">
        <v>257742450.40000001</v>
      </c>
      <c r="H38" s="5">
        <v>151053153.33000001</v>
      </c>
      <c r="I38" s="6">
        <f t="shared" si="0"/>
        <v>58.606237775568225</v>
      </c>
    </row>
    <row r="39" spans="1:9">
      <c r="A39" s="18" t="s">
        <v>9</v>
      </c>
      <c r="B39" s="18"/>
      <c r="C39" s="18"/>
      <c r="D39" s="18"/>
      <c r="E39" s="18"/>
      <c r="F39" s="5">
        <v>26829500</v>
      </c>
      <c r="G39" s="5">
        <v>15775834</v>
      </c>
      <c r="H39" s="5">
        <v>14173700.300000001</v>
      </c>
      <c r="I39" s="6">
        <f t="shared" si="0"/>
        <v>89.844380335137913</v>
      </c>
    </row>
    <row r="40" spans="1:9">
      <c r="A40" s="18" t="s">
        <v>12</v>
      </c>
      <c r="B40" s="18"/>
      <c r="C40" s="18"/>
      <c r="D40" s="18"/>
      <c r="E40" s="18"/>
      <c r="F40" s="5">
        <v>329783073</v>
      </c>
      <c r="G40" s="5">
        <v>163109713</v>
      </c>
      <c r="H40" s="5">
        <v>104563519.06999999</v>
      </c>
      <c r="I40" s="6">
        <f t="shared" si="0"/>
        <v>64.106249190690434</v>
      </c>
    </row>
    <row r="41" spans="1:9">
      <c r="A41" s="18" t="s">
        <v>13</v>
      </c>
      <c r="B41" s="18"/>
      <c r="C41" s="18"/>
      <c r="D41" s="18"/>
      <c r="E41" s="18"/>
      <c r="F41" s="5">
        <v>142770680.40000001</v>
      </c>
      <c r="G41" s="5">
        <v>73245437.400000006</v>
      </c>
      <c r="H41" s="5">
        <v>27270033.960000001</v>
      </c>
      <c r="I41" s="6">
        <f t="shared" si="0"/>
        <v>37.231034352455104</v>
      </c>
    </row>
    <row r="42" spans="1:9">
      <c r="A42" s="18" t="s">
        <v>14</v>
      </c>
      <c r="B42" s="18"/>
      <c r="C42" s="18"/>
      <c r="D42" s="18"/>
      <c r="E42" s="18"/>
      <c r="F42" s="5">
        <v>943266</v>
      </c>
      <c r="G42" s="5">
        <v>611466</v>
      </c>
      <c r="H42" s="5">
        <v>45900</v>
      </c>
      <c r="I42" s="6">
        <f t="shared" si="0"/>
        <v>7.5065498326971571</v>
      </c>
    </row>
    <row r="43" spans="1:9">
      <c r="A43" s="18" t="s">
        <v>15</v>
      </c>
      <c r="B43" s="18"/>
      <c r="C43" s="18"/>
      <c r="D43" s="18"/>
      <c r="E43" s="18"/>
      <c r="F43" s="5">
        <v>5000000</v>
      </c>
      <c r="G43" s="5">
        <v>5000000</v>
      </c>
      <c r="H43" s="5">
        <v>5000000</v>
      </c>
      <c r="I43" s="6">
        <f t="shared" si="0"/>
        <v>100</v>
      </c>
    </row>
    <row r="44" spans="1:9" ht="49.5" customHeight="1">
      <c r="A44" s="16" t="s">
        <v>25</v>
      </c>
      <c r="B44" s="16"/>
      <c r="C44" s="16"/>
      <c r="D44" s="16"/>
      <c r="E44" s="16"/>
      <c r="F44" s="5">
        <v>104735500</v>
      </c>
      <c r="G44" s="5">
        <v>53367031</v>
      </c>
      <c r="H44" s="5">
        <v>5290909.08</v>
      </c>
      <c r="I44" s="6">
        <f t="shared" si="0"/>
        <v>9.9141904296680856</v>
      </c>
    </row>
    <row r="45" spans="1:9">
      <c r="A45" s="18" t="s">
        <v>9</v>
      </c>
      <c r="B45" s="18"/>
      <c r="C45" s="18"/>
      <c r="D45" s="18"/>
      <c r="E45" s="18"/>
      <c r="F45" s="5">
        <v>7235500</v>
      </c>
      <c r="G45" s="5">
        <v>4081916</v>
      </c>
      <c r="H45" s="5">
        <v>3713442.63</v>
      </c>
      <c r="I45" s="6">
        <f t="shared" si="0"/>
        <v>90.973029087320754</v>
      </c>
    </row>
    <row r="46" spans="1:9">
      <c r="A46" s="18" t="s">
        <v>13</v>
      </c>
      <c r="B46" s="18"/>
      <c r="C46" s="18"/>
      <c r="D46" s="18"/>
      <c r="E46" s="18"/>
      <c r="F46" s="5">
        <v>97500000</v>
      </c>
      <c r="G46" s="5">
        <v>49285115</v>
      </c>
      <c r="H46" s="5">
        <v>1577466.45</v>
      </c>
      <c r="I46" s="6">
        <f t="shared" si="0"/>
        <v>3.2006954838189987</v>
      </c>
    </row>
    <row r="47" spans="1:9" ht="39.75" customHeight="1">
      <c r="A47" s="16" t="s">
        <v>26</v>
      </c>
      <c r="B47" s="16"/>
      <c r="C47" s="16"/>
      <c r="D47" s="16"/>
      <c r="E47" s="16"/>
      <c r="F47" s="5">
        <v>121252174.98</v>
      </c>
      <c r="G47" s="5">
        <v>46147792.979999997</v>
      </c>
      <c r="H47" s="5">
        <v>20169098.68</v>
      </c>
      <c r="I47" s="6">
        <f t="shared" si="0"/>
        <v>43.705445867673653</v>
      </c>
    </row>
    <row r="48" spans="1:9">
      <c r="A48" s="18" t="s">
        <v>9</v>
      </c>
      <c r="B48" s="18"/>
      <c r="C48" s="18"/>
      <c r="D48" s="18"/>
      <c r="E48" s="18"/>
      <c r="F48" s="5">
        <v>6071500</v>
      </c>
      <c r="G48" s="5">
        <v>3435118</v>
      </c>
      <c r="H48" s="5">
        <v>2879956.28</v>
      </c>
      <c r="I48" s="6">
        <f t="shared" si="0"/>
        <v>83.838641933115539</v>
      </c>
    </row>
    <row r="49" spans="1:9">
      <c r="A49" s="18" t="s">
        <v>13</v>
      </c>
      <c r="B49" s="18"/>
      <c r="C49" s="18"/>
      <c r="D49" s="18"/>
      <c r="E49" s="18"/>
      <c r="F49" s="5">
        <v>115180674.98</v>
      </c>
      <c r="G49" s="5">
        <v>42712674.979999997</v>
      </c>
      <c r="H49" s="5">
        <v>17289142.399999999</v>
      </c>
      <c r="I49" s="6">
        <f t="shared" si="0"/>
        <v>40.477779507126527</v>
      </c>
    </row>
    <row r="50" spans="1:9" ht="39.75" customHeight="1">
      <c r="A50" s="16" t="s">
        <v>27</v>
      </c>
      <c r="B50" s="16"/>
      <c r="C50" s="16"/>
      <c r="D50" s="16"/>
      <c r="E50" s="16"/>
      <c r="F50" s="5">
        <v>15348700</v>
      </c>
      <c r="G50" s="5">
        <v>8058122</v>
      </c>
      <c r="H50" s="5">
        <v>4577449.5599999996</v>
      </c>
      <c r="I50" s="6">
        <f t="shared" si="0"/>
        <v>56.805413966182194</v>
      </c>
    </row>
    <row r="51" spans="1:9">
      <c r="A51" s="18" t="s">
        <v>9</v>
      </c>
      <c r="B51" s="18"/>
      <c r="C51" s="18"/>
      <c r="D51" s="18"/>
      <c r="E51" s="18"/>
      <c r="F51" s="5">
        <v>9064915</v>
      </c>
      <c r="G51" s="5">
        <v>5222615</v>
      </c>
      <c r="H51" s="5">
        <v>4457450.5599999996</v>
      </c>
      <c r="I51" s="6">
        <f t="shared" si="0"/>
        <v>85.349016919684857</v>
      </c>
    </row>
    <row r="52" spans="1:9">
      <c r="A52" s="18" t="s">
        <v>13</v>
      </c>
      <c r="B52" s="18"/>
      <c r="C52" s="18"/>
      <c r="D52" s="18"/>
      <c r="E52" s="18"/>
      <c r="F52" s="5">
        <v>6283785</v>
      </c>
      <c r="G52" s="5">
        <v>2835507</v>
      </c>
      <c r="H52" s="5">
        <v>119999</v>
      </c>
      <c r="I52" s="6">
        <f t="shared" si="0"/>
        <v>4.2320121234050916</v>
      </c>
    </row>
    <row r="53" spans="1:9" ht="44.25" customHeight="1">
      <c r="A53" s="16" t="s">
        <v>28</v>
      </c>
      <c r="B53" s="16"/>
      <c r="C53" s="16"/>
      <c r="D53" s="16"/>
      <c r="E53" s="16"/>
      <c r="F53" s="5">
        <v>5598017</v>
      </c>
      <c r="G53" s="5">
        <v>3142952</v>
      </c>
      <c r="H53" s="5">
        <v>2741535.14</v>
      </c>
      <c r="I53" s="6">
        <f t="shared" si="0"/>
        <v>87.228030844887229</v>
      </c>
    </row>
    <row r="54" spans="1:9">
      <c r="A54" s="18" t="s">
        <v>9</v>
      </c>
      <c r="B54" s="18"/>
      <c r="C54" s="18"/>
      <c r="D54" s="18"/>
      <c r="E54" s="18"/>
      <c r="F54" s="5">
        <v>5598017</v>
      </c>
      <c r="G54" s="5">
        <v>3142952</v>
      </c>
      <c r="H54" s="5">
        <v>2741535.14</v>
      </c>
      <c r="I54" s="6">
        <f t="shared" si="0"/>
        <v>87.228030844887229</v>
      </c>
    </row>
    <row r="55" spans="1:9" ht="45.75" customHeight="1">
      <c r="A55" s="16" t="s">
        <v>29</v>
      </c>
      <c r="B55" s="16"/>
      <c r="C55" s="16"/>
      <c r="D55" s="16"/>
      <c r="E55" s="16"/>
      <c r="F55" s="5">
        <v>20322087</v>
      </c>
      <c r="G55" s="5">
        <v>12515709</v>
      </c>
      <c r="H55" s="5">
        <v>5693478.5800000001</v>
      </c>
      <c r="I55" s="6">
        <f t="shared" si="0"/>
        <v>45.490659618244564</v>
      </c>
    </row>
    <row r="56" spans="1:9">
      <c r="A56" s="18" t="s">
        <v>9</v>
      </c>
      <c r="B56" s="18"/>
      <c r="C56" s="18"/>
      <c r="D56" s="18"/>
      <c r="E56" s="18"/>
      <c r="F56" s="5">
        <v>7064100</v>
      </c>
      <c r="G56" s="5">
        <v>4339087</v>
      </c>
      <c r="H56" s="5">
        <v>3668095.91</v>
      </c>
      <c r="I56" s="6">
        <f t="shared" si="0"/>
        <v>84.536122691248181</v>
      </c>
    </row>
    <row r="57" spans="1:9">
      <c r="A57" s="18" t="s">
        <v>14</v>
      </c>
      <c r="B57" s="18"/>
      <c r="C57" s="18"/>
      <c r="D57" s="18"/>
      <c r="E57" s="18"/>
      <c r="F57" s="5">
        <v>13257987</v>
      </c>
      <c r="G57" s="5">
        <v>8176622</v>
      </c>
      <c r="H57" s="5">
        <v>2025382.67</v>
      </c>
      <c r="I57" s="6">
        <f t="shared" si="0"/>
        <v>24.770408488982369</v>
      </c>
    </row>
    <row r="58" spans="1:9" ht="39" customHeight="1">
      <c r="A58" s="16" t="s">
        <v>30</v>
      </c>
      <c r="B58" s="16"/>
      <c r="C58" s="16"/>
      <c r="D58" s="16"/>
      <c r="E58" s="16"/>
      <c r="F58" s="5">
        <v>6661200</v>
      </c>
      <c r="G58" s="5">
        <v>3665937</v>
      </c>
      <c r="H58" s="5">
        <v>3013211.59</v>
      </c>
      <c r="I58" s="6">
        <f t="shared" si="0"/>
        <v>82.194854685173254</v>
      </c>
    </row>
    <row r="59" spans="1:9">
      <c r="A59" s="18" t="s">
        <v>9</v>
      </c>
      <c r="B59" s="18"/>
      <c r="C59" s="18"/>
      <c r="D59" s="18"/>
      <c r="E59" s="18"/>
      <c r="F59" s="5">
        <v>6361200</v>
      </c>
      <c r="G59" s="5">
        <v>3365937</v>
      </c>
      <c r="H59" s="5">
        <v>3013211.59</v>
      </c>
      <c r="I59" s="6">
        <f t="shared" si="0"/>
        <v>89.520736424953881</v>
      </c>
    </row>
    <row r="60" spans="1:9">
      <c r="A60" s="18" t="s">
        <v>13</v>
      </c>
      <c r="B60" s="18"/>
      <c r="C60" s="18"/>
      <c r="D60" s="18"/>
      <c r="E60" s="18"/>
      <c r="F60" s="5">
        <v>300000</v>
      </c>
      <c r="G60" s="5">
        <v>300000</v>
      </c>
      <c r="H60" s="7"/>
      <c r="I60" s="6">
        <f t="shared" si="0"/>
        <v>0</v>
      </c>
    </row>
    <row r="61" spans="1:9" ht="39" customHeight="1">
      <c r="A61" s="16" t="s">
        <v>31</v>
      </c>
      <c r="B61" s="16"/>
      <c r="C61" s="16"/>
      <c r="D61" s="16"/>
      <c r="E61" s="16"/>
      <c r="F61" s="5">
        <v>26814100</v>
      </c>
      <c r="G61" s="5">
        <v>15015415</v>
      </c>
      <c r="H61" s="5">
        <v>12351166.33</v>
      </c>
      <c r="I61" s="6">
        <f t="shared" si="0"/>
        <v>82.256576524857948</v>
      </c>
    </row>
    <row r="62" spans="1:9">
      <c r="A62" s="18" t="s">
        <v>9</v>
      </c>
      <c r="B62" s="18"/>
      <c r="C62" s="18"/>
      <c r="D62" s="18"/>
      <c r="E62" s="18"/>
      <c r="F62" s="5">
        <v>26814100</v>
      </c>
      <c r="G62" s="5">
        <v>15015415</v>
      </c>
      <c r="H62" s="5">
        <v>12351166.33</v>
      </c>
      <c r="I62" s="6">
        <f t="shared" si="0"/>
        <v>82.256576524857948</v>
      </c>
    </row>
    <row r="63" spans="1:9">
      <c r="A63" s="16" t="s">
        <v>32</v>
      </c>
      <c r="B63" s="16"/>
      <c r="C63" s="16"/>
      <c r="D63" s="16"/>
      <c r="E63" s="16"/>
      <c r="F63" s="5">
        <v>11623000</v>
      </c>
      <c r="G63" s="5">
        <v>6513358</v>
      </c>
      <c r="H63" s="5">
        <v>5300287.4800000004</v>
      </c>
      <c r="I63" s="6">
        <f t="shared" si="0"/>
        <v>81.375651085047068</v>
      </c>
    </row>
    <row r="64" spans="1:9">
      <c r="A64" s="18" t="s">
        <v>9</v>
      </c>
      <c r="B64" s="18"/>
      <c r="C64" s="18"/>
      <c r="D64" s="18"/>
      <c r="E64" s="18"/>
      <c r="F64" s="5">
        <v>9888600</v>
      </c>
      <c r="G64" s="5">
        <v>5798958</v>
      </c>
      <c r="H64" s="5">
        <v>5276287.4800000004</v>
      </c>
      <c r="I64" s="6">
        <f t="shared" si="0"/>
        <v>90.986820045946189</v>
      </c>
    </row>
    <row r="65" spans="1:9">
      <c r="A65" s="18" t="s">
        <v>13</v>
      </c>
      <c r="B65" s="18"/>
      <c r="C65" s="18"/>
      <c r="D65" s="18"/>
      <c r="E65" s="18"/>
      <c r="F65" s="5">
        <v>1734400</v>
      </c>
      <c r="G65" s="5">
        <v>714400</v>
      </c>
      <c r="H65" s="5">
        <v>24000</v>
      </c>
      <c r="I65" s="6">
        <f t="shared" si="0"/>
        <v>3.3594624860022395</v>
      </c>
    </row>
    <row r="66" spans="1:9" ht="35.25" customHeight="1">
      <c r="A66" s="16" t="s">
        <v>33</v>
      </c>
      <c r="B66" s="16"/>
      <c r="C66" s="16"/>
      <c r="D66" s="16"/>
      <c r="E66" s="16"/>
      <c r="F66" s="5">
        <f>158321875-13671525</f>
        <v>144650350</v>
      </c>
      <c r="G66" s="5">
        <f>87314939-2463790</f>
        <v>84851149</v>
      </c>
      <c r="H66" s="5">
        <v>67631060.299999997</v>
      </c>
      <c r="I66" s="6">
        <f t="shared" si="0"/>
        <v>79.705532685243895</v>
      </c>
    </row>
    <row r="67" spans="1:9">
      <c r="A67" s="18" t="s">
        <v>9</v>
      </c>
      <c r="B67" s="18"/>
      <c r="C67" s="18"/>
      <c r="D67" s="18"/>
      <c r="E67" s="18"/>
      <c r="F67" s="5">
        <v>17226800</v>
      </c>
      <c r="G67" s="5">
        <v>10860789</v>
      </c>
      <c r="H67" s="5">
        <v>7495060.2999999998</v>
      </c>
      <c r="I67" s="6">
        <f t="shared" si="0"/>
        <v>69.010274483741469</v>
      </c>
    </row>
    <row r="68" spans="1:9">
      <c r="A68" s="18" t="s">
        <v>14</v>
      </c>
      <c r="B68" s="18"/>
      <c r="C68" s="18"/>
      <c r="D68" s="18"/>
      <c r="E68" s="18"/>
      <c r="F68" s="5">
        <f>32849975-13671525</f>
        <v>19178450</v>
      </c>
      <c r="G68" s="5">
        <f>13311350-2463790</f>
        <v>10847560</v>
      </c>
      <c r="H68" s="7"/>
      <c r="I68" s="6">
        <f t="shared" si="0"/>
        <v>0</v>
      </c>
    </row>
    <row r="69" spans="1:9">
      <c r="A69" s="18" t="s">
        <v>15</v>
      </c>
      <c r="B69" s="18"/>
      <c r="C69" s="18"/>
      <c r="D69" s="18"/>
      <c r="E69" s="18"/>
      <c r="F69" s="5">
        <v>108245100</v>
      </c>
      <c r="G69" s="5">
        <v>63142800</v>
      </c>
      <c r="H69" s="5">
        <v>60136000</v>
      </c>
      <c r="I69" s="6">
        <f t="shared" si="0"/>
        <v>95.238095238095227</v>
      </c>
    </row>
    <row r="70" spans="1:9" ht="50.25" customHeight="1">
      <c r="A70" s="16" t="s">
        <v>34</v>
      </c>
      <c r="B70" s="16"/>
      <c r="C70" s="16"/>
      <c r="D70" s="16"/>
      <c r="E70" s="16"/>
      <c r="F70" s="5">
        <v>11752322</v>
      </c>
      <c r="G70" s="5">
        <v>6433304</v>
      </c>
      <c r="H70" s="5">
        <v>5212324.05</v>
      </c>
      <c r="I70" s="6">
        <f t="shared" si="0"/>
        <v>81.020950510033401</v>
      </c>
    </row>
    <row r="71" spans="1:9">
      <c r="A71" s="18" t="s">
        <v>9</v>
      </c>
      <c r="B71" s="18"/>
      <c r="C71" s="18"/>
      <c r="D71" s="18"/>
      <c r="E71" s="18"/>
      <c r="F71" s="5">
        <v>10372228</v>
      </c>
      <c r="G71" s="5">
        <v>5618332</v>
      </c>
      <c r="H71" s="5">
        <v>4886737.45</v>
      </c>
      <c r="I71" s="6">
        <f t="shared" si="0"/>
        <v>86.97843861843694</v>
      </c>
    </row>
    <row r="72" spans="1:9">
      <c r="A72" s="18" t="s">
        <v>12</v>
      </c>
      <c r="B72" s="18"/>
      <c r="C72" s="18"/>
      <c r="D72" s="18"/>
      <c r="E72" s="18"/>
      <c r="F72" s="5">
        <v>1198022</v>
      </c>
      <c r="G72" s="5">
        <v>698900</v>
      </c>
      <c r="H72" s="5">
        <v>325586.59999999998</v>
      </c>
      <c r="I72" s="6">
        <f t="shared" si="0"/>
        <v>46.585577335813419</v>
      </c>
    </row>
    <row r="73" spans="1:9">
      <c r="A73" s="18" t="s">
        <v>13</v>
      </c>
      <c r="B73" s="18"/>
      <c r="C73" s="18"/>
      <c r="D73" s="18"/>
      <c r="E73" s="18"/>
      <c r="F73" s="5">
        <v>182072</v>
      </c>
      <c r="G73" s="5">
        <v>116072</v>
      </c>
      <c r="H73" s="7"/>
      <c r="I73" s="6">
        <f t="shared" ref="I73:I114" si="1">SUM(H73)/G73*100</f>
        <v>0</v>
      </c>
    </row>
    <row r="74" spans="1:9" ht="40.5" customHeight="1">
      <c r="A74" s="16" t="s">
        <v>35</v>
      </c>
      <c r="B74" s="16"/>
      <c r="C74" s="16"/>
      <c r="D74" s="16"/>
      <c r="E74" s="16"/>
      <c r="F74" s="5">
        <v>65019884</v>
      </c>
      <c r="G74" s="5">
        <v>33628903</v>
      </c>
      <c r="H74" s="5">
        <v>19799288.670000002</v>
      </c>
      <c r="I74" s="6">
        <f t="shared" si="1"/>
        <v>58.875808913540837</v>
      </c>
    </row>
    <row r="75" spans="1:9">
      <c r="A75" s="18" t="s">
        <v>9</v>
      </c>
      <c r="B75" s="18"/>
      <c r="C75" s="18"/>
      <c r="D75" s="18"/>
      <c r="E75" s="18"/>
      <c r="F75" s="5">
        <v>17577700</v>
      </c>
      <c r="G75" s="5">
        <v>10572496</v>
      </c>
      <c r="H75" s="5">
        <v>8824222.0600000005</v>
      </c>
      <c r="I75" s="6">
        <f t="shared" si="1"/>
        <v>83.463943235353327</v>
      </c>
    </row>
    <row r="76" spans="1:9">
      <c r="A76" s="18" t="s">
        <v>10</v>
      </c>
      <c r="B76" s="18"/>
      <c r="C76" s="18"/>
      <c r="D76" s="18"/>
      <c r="E76" s="18"/>
      <c r="F76" s="5">
        <v>735240</v>
      </c>
      <c r="G76" s="5">
        <v>469530</v>
      </c>
      <c r="H76" s="5">
        <v>117181.68</v>
      </c>
      <c r="I76" s="6">
        <f t="shared" si="1"/>
        <v>24.957229569995526</v>
      </c>
    </row>
    <row r="77" spans="1:9">
      <c r="A77" s="18" t="s">
        <v>11</v>
      </c>
      <c r="B77" s="18"/>
      <c r="C77" s="18"/>
      <c r="D77" s="18"/>
      <c r="E77" s="18"/>
      <c r="F77" s="5">
        <v>115470</v>
      </c>
      <c r="G77" s="5">
        <v>56970</v>
      </c>
      <c r="H77" s="5">
        <v>26758</v>
      </c>
      <c r="I77" s="6">
        <f t="shared" si="1"/>
        <v>46.968579954361942</v>
      </c>
    </row>
    <row r="78" spans="1:9">
      <c r="A78" s="18" t="s">
        <v>23</v>
      </c>
      <c r="B78" s="18"/>
      <c r="C78" s="18"/>
      <c r="D78" s="18"/>
      <c r="E78" s="18"/>
      <c r="F78" s="5">
        <v>1604474</v>
      </c>
      <c r="G78" s="5">
        <v>938098</v>
      </c>
      <c r="H78" s="5">
        <v>356255.22</v>
      </c>
      <c r="I78" s="6">
        <f t="shared" si="1"/>
        <v>37.976332963080608</v>
      </c>
    </row>
    <row r="79" spans="1:9">
      <c r="A79" s="18" t="s">
        <v>12</v>
      </c>
      <c r="B79" s="18"/>
      <c r="C79" s="18"/>
      <c r="D79" s="18"/>
      <c r="E79" s="18"/>
      <c r="F79" s="5">
        <v>37149000</v>
      </c>
      <c r="G79" s="5">
        <v>17765414</v>
      </c>
      <c r="H79" s="5">
        <v>10098881.609999999</v>
      </c>
      <c r="I79" s="6">
        <f t="shared" si="1"/>
        <v>56.845743138887727</v>
      </c>
    </row>
    <row r="80" spans="1:9">
      <c r="A80" s="18" t="s">
        <v>13</v>
      </c>
      <c r="B80" s="18"/>
      <c r="C80" s="18"/>
      <c r="D80" s="18"/>
      <c r="E80" s="18"/>
      <c r="F80" s="5">
        <v>6800000</v>
      </c>
      <c r="G80" s="5">
        <v>3150000</v>
      </c>
      <c r="H80" s="5">
        <v>24157.9</v>
      </c>
      <c r="I80" s="6">
        <f t="shared" si="1"/>
        <v>0.76691746031746044</v>
      </c>
    </row>
    <row r="81" spans="1:9">
      <c r="A81" s="18" t="s">
        <v>14</v>
      </c>
      <c r="B81" s="18"/>
      <c r="C81" s="18"/>
      <c r="D81" s="18"/>
      <c r="E81" s="18"/>
      <c r="F81" s="5">
        <v>1038000</v>
      </c>
      <c r="G81" s="5">
        <v>676395</v>
      </c>
      <c r="H81" s="5">
        <v>351832.2</v>
      </c>
      <c r="I81" s="6">
        <f t="shared" si="1"/>
        <v>52.015789590402065</v>
      </c>
    </row>
    <row r="82" spans="1:9" ht="35.25" customHeight="1">
      <c r="A82" s="16" t="s">
        <v>36</v>
      </c>
      <c r="B82" s="16"/>
      <c r="C82" s="16"/>
      <c r="D82" s="16"/>
      <c r="E82" s="16"/>
      <c r="F82" s="5">
        <v>59270809</v>
      </c>
      <c r="G82" s="5">
        <v>27168794</v>
      </c>
      <c r="H82" s="5">
        <v>15463616</v>
      </c>
      <c r="I82" s="6">
        <f t="shared" si="1"/>
        <v>56.916828917764995</v>
      </c>
    </row>
    <row r="83" spans="1:9">
      <c r="A83" s="18" t="s">
        <v>9</v>
      </c>
      <c r="B83" s="18"/>
      <c r="C83" s="18"/>
      <c r="D83" s="18"/>
      <c r="E83" s="18"/>
      <c r="F83" s="5">
        <v>14177518</v>
      </c>
      <c r="G83" s="5">
        <v>7868568</v>
      </c>
      <c r="H83" s="5">
        <v>6892919</v>
      </c>
      <c r="I83" s="6">
        <f t="shared" si="1"/>
        <v>87.600679056214545</v>
      </c>
    </row>
    <row r="84" spans="1:9">
      <c r="A84" s="18" t="s">
        <v>10</v>
      </c>
      <c r="B84" s="18"/>
      <c r="C84" s="18"/>
      <c r="D84" s="18"/>
      <c r="E84" s="18"/>
      <c r="F84" s="5">
        <v>441922</v>
      </c>
      <c r="G84" s="5">
        <v>211421</v>
      </c>
      <c r="H84" s="5">
        <v>132316.6</v>
      </c>
      <c r="I84" s="6">
        <f t="shared" si="1"/>
        <v>62.584416874388069</v>
      </c>
    </row>
    <row r="85" spans="1:9">
      <c r="A85" s="18" t="s">
        <v>11</v>
      </c>
      <c r="B85" s="18"/>
      <c r="C85" s="18"/>
      <c r="D85" s="18"/>
      <c r="E85" s="18"/>
      <c r="F85" s="5">
        <v>85470</v>
      </c>
      <c r="G85" s="5">
        <v>13500</v>
      </c>
      <c r="H85" s="5">
        <v>4500</v>
      </c>
      <c r="I85" s="6">
        <f t="shared" si="1"/>
        <v>33.333333333333329</v>
      </c>
    </row>
    <row r="86" spans="1:9">
      <c r="A86" s="18" t="s">
        <v>12</v>
      </c>
      <c r="B86" s="18"/>
      <c r="C86" s="18"/>
      <c r="D86" s="18"/>
      <c r="E86" s="18"/>
      <c r="F86" s="5">
        <v>27457399</v>
      </c>
      <c r="G86" s="5">
        <v>15482899</v>
      </c>
      <c r="H86" s="5">
        <v>7870712.3799999999</v>
      </c>
      <c r="I86" s="6">
        <f t="shared" si="1"/>
        <v>50.834875174216407</v>
      </c>
    </row>
    <row r="87" spans="1:9">
      <c r="A87" s="18" t="s">
        <v>13</v>
      </c>
      <c r="B87" s="18"/>
      <c r="C87" s="18"/>
      <c r="D87" s="18"/>
      <c r="E87" s="18"/>
      <c r="F87" s="5">
        <v>16522500</v>
      </c>
      <c r="G87" s="5">
        <v>3222000</v>
      </c>
      <c r="H87" s="5">
        <v>316283.73</v>
      </c>
      <c r="I87" s="6">
        <f t="shared" si="1"/>
        <v>9.8163789571694604</v>
      </c>
    </row>
    <row r="88" spans="1:9">
      <c r="A88" s="18" t="s">
        <v>14</v>
      </c>
      <c r="B88" s="18"/>
      <c r="C88" s="18"/>
      <c r="D88" s="18"/>
      <c r="E88" s="18"/>
      <c r="F88" s="5">
        <v>586000</v>
      </c>
      <c r="G88" s="5">
        <v>370406</v>
      </c>
      <c r="H88" s="5">
        <v>246884.29</v>
      </c>
      <c r="I88" s="6">
        <f t="shared" si="1"/>
        <v>66.652346344281682</v>
      </c>
    </row>
    <row r="89" spans="1:9" ht="37.5" customHeight="1">
      <c r="A89" s="16" t="s">
        <v>37</v>
      </c>
      <c r="B89" s="16"/>
      <c r="C89" s="16"/>
      <c r="D89" s="16"/>
      <c r="E89" s="16"/>
      <c r="F89" s="5">
        <v>57931249</v>
      </c>
      <c r="G89" s="5">
        <v>24889748</v>
      </c>
      <c r="H89" s="5">
        <v>16879596.5</v>
      </c>
      <c r="I89" s="6">
        <f t="shared" si="1"/>
        <v>67.817466452452635</v>
      </c>
    </row>
    <row r="90" spans="1:9">
      <c r="A90" s="18" t="s">
        <v>9</v>
      </c>
      <c r="B90" s="18"/>
      <c r="C90" s="18"/>
      <c r="D90" s="18"/>
      <c r="E90" s="18"/>
      <c r="F90" s="5">
        <v>17846537</v>
      </c>
      <c r="G90" s="5">
        <v>9970987</v>
      </c>
      <c r="H90" s="5">
        <v>8648834.75</v>
      </c>
      <c r="I90" s="6">
        <f t="shared" si="1"/>
        <v>86.740006280220811</v>
      </c>
    </row>
    <row r="91" spans="1:9">
      <c r="A91" s="18" t="s">
        <v>10</v>
      </c>
      <c r="B91" s="18"/>
      <c r="C91" s="18"/>
      <c r="D91" s="18"/>
      <c r="E91" s="18"/>
      <c r="F91" s="5">
        <v>425643</v>
      </c>
      <c r="G91" s="5">
        <v>196810</v>
      </c>
      <c r="H91" s="5">
        <v>143833.79999999999</v>
      </c>
      <c r="I91" s="6">
        <f t="shared" si="1"/>
        <v>73.082566942736648</v>
      </c>
    </row>
    <row r="92" spans="1:9">
      <c r="A92" s="18" t="s">
        <v>11</v>
      </c>
      <c r="B92" s="18"/>
      <c r="C92" s="18"/>
      <c r="D92" s="18"/>
      <c r="E92" s="18"/>
      <c r="F92" s="5">
        <v>185470</v>
      </c>
      <c r="G92" s="5">
        <v>41900</v>
      </c>
      <c r="H92" s="5">
        <v>11375</v>
      </c>
      <c r="I92" s="6">
        <f t="shared" si="1"/>
        <v>27.147971360381863</v>
      </c>
    </row>
    <row r="93" spans="1:9">
      <c r="A93" s="18" t="s">
        <v>12</v>
      </c>
      <c r="B93" s="18"/>
      <c r="C93" s="18"/>
      <c r="D93" s="18"/>
      <c r="E93" s="18"/>
      <c r="F93" s="5">
        <v>36300322</v>
      </c>
      <c r="G93" s="5">
        <v>13007333</v>
      </c>
      <c r="H93" s="5">
        <v>7446315.7000000002</v>
      </c>
      <c r="I93" s="6">
        <f t="shared" si="1"/>
        <v>57.24705979311824</v>
      </c>
    </row>
    <row r="94" spans="1:9">
      <c r="A94" s="18" t="s">
        <v>13</v>
      </c>
      <c r="B94" s="18"/>
      <c r="C94" s="18"/>
      <c r="D94" s="18"/>
      <c r="E94" s="18"/>
      <c r="F94" s="5">
        <v>2199677</v>
      </c>
      <c r="G94" s="5">
        <v>982337</v>
      </c>
      <c r="H94" s="5">
        <v>443161.48</v>
      </c>
      <c r="I94" s="6">
        <f t="shared" si="1"/>
        <v>45.112978539951158</v>
      </c>
    </row>
    <row r="95" spans="1:9">
      <c r="A95" s="18" t="s">
        <v>14</v>
      </c>
      <c r="B95" s="18"/>
      <c r="C95" s="18"/>
      <c r="D95" s="18"/>
      <c r="E95" s="18"/>
      <c r="F95" s="5">
        <v>973600</v>
      </c>
      <c r="G95" s="5">
        <v>690381</v>
      </c>
      <c r="H95" s="5">
        <v>186075.77</v>
      </c>
      <c r="I95" s="6">
        <f t="shared" si="1"/>
        <v>26.952620364697172</v>
      </c>
    </row>
    <row r="96" spans="1:9" ht="39" customHeight="1">
      <c r="A96" s="16" t="s">
        <v>38</v>
      </c>
      <c r="B96" s="16"/>
      <c r="C96" s="16"/>
      <c r="D96" s="16"/>
      <c r="E96" s="16"/>
      <c r="F96" s="5">
        <v>81579725.819999993</v>
      </c>
      <c r="G96" s="5">
        <v>35867468</v>
      </c>
      <c r="H96" s="5">
        <v>21970141.449999999</v>
      </c>
      <c r="I96" s="6">
        <f t="shared" si="1"/>
        <v>61.253672687461517</v>
      </c>
    </row>
    <row r="97" spans="1:9">
      <c r="A97" s="18" t="s">
        <v>9</v>
      </c>
      <c r="B97" s="18"/>
      <c r="C97" s="18"/>
      <c r="D97" s="18"/>
      <c r="E97" s="18"/>
      <c r="F97" s="5">
        <v>18543800</v>
      </c>
      <c r="G97" s="5">
        <v>11216524</v>
      </c>
      <c r="H97" s="5">
        <v>9162536.0299999993</v>
      </c>
      <c r="I97" s="6">
        <f t="shared" si="1"/>
        <v>81.68783867444138</v>
      </c>
    </row>
    <row r="98" spans="1:9">
      <c r="A98" s="18" t="s">
        <v>10</v>
      </c>
      <c r="B98" s="18"/>
      <c r="C98" s="18"/>
      <c r="D98" s="18"/>
      <c r="E98" s="18"/>
      <c r="F98" s="5">
        <v>489920</v>
      </c>
      <c r="G98" s="5">
        <v>211064</v>
      </c>
      <c r="H98" s="5">
        <v>185464</v>
      </c>
      <c r="I98" s="6">
        <f t="shared" si="1"/>
        <v>87.87097752340523</v>
      </c>
    </row>
    <row r="99" spans="1:9">
      <c r="A99" s="18" t="s">
        <v>11</v>
      </c>
      <c r="B99" s="18"/>
      <c r="C99" s="18"/>
      <c r="D99" s="18"/>
      <c r="E99" s="18"/>
      <c r="F99" s="5">
        <v>229102</v>
      </c>
      <c r="G99" s="5">
        <v>93580</v>
      </c>
      <c r="H99" s="5">
        <v>43585</v>
      </c>
      <c r="I99" s="6">
        <f t="shared" si="1"/>
        <v>46.575122889506304</v>
      </c>
    </row>
    <row r="100" spans="1:9">
      <c r="A100" s="18" t="s">
        <v>12</v>
      </c>
      <c r="B100" s="18"/>
      <c r="C100" s="18"/>
      <c r="D100" s="18"/>
      <c r="E100" s="18"/>
      <c r="F100" s="5">
        <v>44695703</v>
      </c>
      <c r="G100" s="5">
        <v>19169000</v>
      </c>
      <c r="H100" s="5">
        <v>11059864.77</v>
      </c>
      <c r="I100" s="6">
        <f t="shared" si="1"/>
        <v>57.696618342114867</v>
      </c>
    </row>
    <row r="101" spans="1:9">
      <c r="A101" s="18" t="s">
        <v>13</v>
      </c>
      <c r="B101" s="18"/>
      <c r="C101" s="18"/>
      <c r="D101" s="18"/>
      <c r="E101" s="18"/>
      <c r="F101" s="5">
        <v>16368200.82</v>
      </c>
      <c r="G101" s="5">
        <v>4199000</v>
      </c>
      <c r="H101" s="5">
        <v>1125500.6000000001</v>
      </c>
      <c r="I101" s="6">
        <f t="shared" si="1"/>
        <v>26.804015241724223</v>
      </c>
    </row>
    <row r="102" spans="1:9">
      <c r="A102" s="18" t="s">
        <v>14</v>
      </c>
      <c r="B102" s="18"/>
      <c r="C102" s="18"/>
      <c r="D102" s="18"/>
      <c r="E102" s="18"/>
      <c r="F102" s="5">
        <v>1253000</v>
      </c>
      <c r="G102" s="5">
        <v>978300</v>
      </c>
      <c r="H102" s="5">
        <v>393191.05</v>
      </c>
      <c r="I102" s="6">
        <f t="shared" si="1"/>
        <v>40.191255238679339</v>
      </c>
    </row>
    <row r="103" spans="1:9">
      <c r="A103" s="17" t="s">
        <v>39</v>
      </c>
      <c r="B103" s="17"/>
      <c r="C103" s="17"/>
      <c r="D103" s="17"/>
      <c r="E103" s="17"/>
      <c r="F103" s="8">
        <f>4426309190.32-34543961</f>
        <v>4391765229.3199997</v>
      </c>
      <c r="G103" s="8">
        <f>2450060848.23-16536226</f>
        <v>2433524622.23</v>
      </c>
      <c r="H103" s="8">
        <f>1962954323.84-6305467</f>
        <v>1956648856.8399999</v>
      </c>
      <c r="I103" s="6">
        <f t="shared" si="1"/>
        <v>80.403906291566216</v>
      </c>
    </row>
    <row r="104" spans="1:9">
      <c r="A104" s="16" t="s">
        <v>9</v>
      </c>
      <c r="B104" s="16"/>
      <c r="C104" s="16"/>
      <c r="D104" s="16"/>
      <c r="E104" s="5"/>
      <c r="F104" s="5">
        <v>364466709</v>
      </c>
      <c r="G104" s="5">
        <v>214456356</v>
      </c>
      <c r="H104" s="5">
        <v>182693504.66</v>
      </c>
      <c r="I104" s="6">
        <f t="shared" si="1"/>
        <v>85.189130351538751</v>
      </c>
    </row>
    <row r="105" spans="1:9">
      <c r="A105" s="16" t="s">
        <v>17</v>
      </c>
      <c r="B105" s="16"/>
      <c r="C105" s="16"/>
      <c r="D105" s="16"/>
      <c r="E105" s="5"/>
      <c r="F105" s="5">
        <v>1991415099.3599999</v>
      </c>
      <c r="G105" s="5">
        <v>1201229210.96</v>
      </c>
      <c r="H105" s="5">
        <v>1093937440.0899999</v>
      </c>
      <c r="I105" s="6">
        <f t="shared" si="1"/>
        <v>91.06816834863227</v>
      </c>
    </row>
    <row r="106" spans="1:9">
      <c r="A106" s="16" t="s">
        <v>19</v>
      </c>
      <c r="B106" s="16"/>
      <c r="C106" s="16"/>
      <c r="D106" s="16"/>
      <c r="E106" s="5"/>
      <c r="F106" s="5">
        <v>117443400</v>
      </c>
      <c r="G106" s="5">
        <v>69758325</v>
      </c>
      <c r="H106" s="5">
        <v>63196335.219999999</v>
      </c>
      <c r="I106" s="6">
        <f t="shared" si="1"/>
        <v>90.593252088550003</v>
      </c>
    </row>
    <row r="107" spans="1:9">
      <c r="A107" s="16" t="s">
        <v>10</v>
      </c>
      <c r="B107" s="16"/>
      <c r="C107" s="16"/>
      <c r="D107" s="16"/>
      <c r="E107" s="5"/>
      <c r="F107" s="5">
        <v>184362220</v>
      </c>
      <c r="G107" s="5">
        <v>106607850.89</v>
      </c>
      <c r="H107" s="5">
        <v>83588569.010000005</v>
      </c>
      <c r="I107" s="6">
        <f t="shared" si="1"/>
        <v>78.407517187686565</v>
      </c>
    </row>
    <row r="108" spans="1:9">
      <c r="A108" s="16" t="s">
        <v>11</v>
      </c>
      <c r="B108" s="16"/>
      <c r="C108" s="16"/>
      <c r="D108" s="16"/>
      <c r="E108" s="5"/>
      <c r="F108" s="5">
        <v>145744599</v>
      </c>
      <c r="G108" s="5">
        <v>80578744</v>
      </c>
      <c r="H108" s="5">
        <v>71485521.390000001</v>
      </c>
      <c r="I108" s="6">
        <f t="shared" si="1"/>
        <v>88.715110017103271</v>
      </c>
    </row>
    <row r="109" spans="1:9">
      <c r="A109" s="16" t="s">
        <v>23</v>
      </c>
      <c r="B109" s="16"/>
      <c r="C109" s="16"/>
      <c r="D109" s="16"/>
      <c r="E109" s="5"/>
      <c r="F109" s="5">
        <v>171589960</v>
      </c>
      <c r="G109" s="5">
        <v>95340200</v>
      </c>
      <c r="H109" s="5">
        <v>86074659.840000004</v>
      </c>
      <c r="I109" s="6">
        <f t="shared" si="1"/>
        <v>90.281601926574524</v>
      </c>
    </row>
    <row r="110" spans="1:9">
      <c r="A110" s="16" t="s">
        <v>12</v>
      </c>
      <c r="B110" s="16"/>
      <c r="C110" s="16"/>
      <c r="D110" s="16"/>
      <c r="E110" s="5"/>
      <c r="F110" s="5">
        <v>478692319</v>
      </c>
      <c r="G110" s="5">
        <v>230042907</v>
      </c>
      <c r="H110" s="5">
        <v>141819306.11000001</v>
      </c>
      <c r="I110" s="6">
        <f t="shared" si="1"/>
        <v>61.649067106424638</v>
      </c>
    </row>
    <row r="111" spans="1:9">
      <c r="A111" s="16" t="s">
        <v>13</v>
      </c>
      <c r="B111" s="16"/>
      <c r="C111" s="16"/>
      <c r="D111" s="16"/>
      <c r="E111" s="5"/>
      <c r="F111" s="5">
        <v>771602519.96000004</v>
      </c>
      <c r="G111" s="5">
        <v>334100698.38</v>
      </c>
      <c r="H111" s="5">
        <v>158064454.53999999</v>
      </c>
      <c r="I111" s="6">
        <f t="shared" si="1"/>
        <v>47.310423266526783</v>
      </c>
    </row>
    <row r="112" spans="1:9">
      <c r="A112" s="16" t="s">
        <v>14</v>
      </c>
      <c r="B112" s="16"/>
      <c r="C112" s="16"/>
      <c r="D112" s="16"/>
      <c r="E112" s="5"/>
      <c r="F112" s="5">
        <f>77397264-34543961</f>
        <v>42853303</v>
      </c>
      <c r="G112" s="5">
        <f>44453756-16536226</f>
        <v>27917530</v>
      </c>
      <c r="H112" s="5">
        <f>15008532.98-6305467</f>
        <v>8703065.9800000004</v>
      </c>
      <c r="I112" s="6">
        <f t="shared" si="1"/>
        <v>31.174197645708627</v>
      </c>
    </row>
    <row r="113" spans="1:9">
      <c r="A113" s="16" t="s">
        <v>15</v>
      </c>
      <c r="B113" s="16"/>
      <c r="C113" s="16"/>
      <c r="D113" s="16"/>
      <c r="E113" s="5"/>
      <c r="F113" s="5">
        <v>123595100</v>
      </c>
      <c r="G113" s="5">
        <v>73492800</v>
      </c>
      <c r="H113" s="5">
        <v>67086000</v>
      </c>
      <c r="I113" s="6">
        <f t="shared" si="1"/>
        <v>91.282411338253539</v>
      </c>
    </row>
    <row r="114" spans="1:9">
      <c r="A114" s="17" t="s">
        <v>39</v>
      </c>
      <c r="B114" s="17"/>
      <c r="C114" s="17"/>
      <c r="D114" s="17"/>
      <c r="E114" s="8"/>
      <c r="F114" s="8">
        <f>4426309190.32-34543961</f>
        <v>4391765229.3199997</v>
      </c>
      <c r="G114" s="8">
        <f>2450060848.23-16536226</f>
        <v>2433524622.23</v>
      </c>
      <c r="H114" s="8">
        <f>1962954323.84-6305467</f>
        <v>1956648856.8399999</v>
      </c>
      <c r="I114" s="6">
        <f t="shared" si="1"/>
        <v>80.403906291566216</v>
      </c>
    </row>
  </sheetData>
  <mergeCells count="114">
    <mergeCell ref="A2:I2"/>
    <mergeCell ref="A6:E6"/>
    <mergeCell ref="F6:F7"/>
    <mergeCell ref="G6:G7"/>
    <mergeCell ref="H6:H7"/>
    <mergeCell ref="I6:I7"/>
    <mergeCell ref="A7:E7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110:D110"/>
    <mergeCell ref="A111:D111"/>
    <mergeCell ref="A112:D112"/>
    <mergeCell ref="A113:D113"/>
    <mergeCell ref="A114:D114"/>
    <mergeCell ref="A104:D104"/>
    <mergeCell ref="A105:D105"/>
    <mergeCell ref="A106:D106"/>
    <mergeCell ref="A107:D107"/>
    <mergeCell ref="A108:D108"/>
    <mergeCell ref="A109:D10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3"/>
  <sheetViews>
    <sheetView tabSelected="1" workbookViewId="0">
      <selection activeCell="F3" sqref="F3"/>
    </sheetView>
  </sheetViews>
  <sheetFormatPr defaultRowHeight="15"/>
  <cols>
    <col min="1" max="5" width="9.140625" style="1"/>
    <col min="6" max="6" width="15.7109375" style="1" customWidth="1"/>
    <col min="7" max="7" width="15.5703125" style="1" customWidth="1"/>
    <col min="8" max="8" width="18" style="1" customWidth="1"/>
    <col min="9" max="9" width="14" style="1" customWidth="1"/>
    <col min="10" max="16384" width="9.140625" style="2"/>
  </cols>
  <sheetData>
    <row r="1" spans="1:9" s="1" customFormat="1"/>
    <row r="2" spans="1:9" s="1" customFormat="1" ht="58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>
      <c r="A3" s="2"/>
      <c r="B3" s="2"/>
      <c r="C3" s="9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34" t="s">
        <v>2</v>
      </c>
      <c r="B5" s="34"/>
      <c r="C5" s="34"/>
      <c r="D5" s="34"/>
      <c r="E5" s="34"/>
      <c r="F5" s="35" t="s">
        <v>3</v>
      </c>
      <c r="G5" s="35" t="s">
        <v>4</v>
      </c>
      <c r="H5" s="35" t="s">
        <v>5</v>
      </c>
      <c r="I5" s="35" t="s">
        <v>6</v>
      </c>
    </row>
    <row r="6" spans="1:9" ht="54" customHeight="1">
      <c r="A6" s="34" t="s">
        <v>40</v>
      </c>
      <c r="B6" s="34"/>
      <c r="C6" s="34"/>
      <c r="D6" s="34"/>
      <c r="E6" s="34"/>
      <c r="F6" s="36"/>
      <c r="G6" s="36"/>
      <c r="H6" s="36"/>
      <c r="I6" s="36"/>
    </row>
    <row r="7" spans="1:9" ht="19.5" customHeight="1">
      <c r="A7" s="32" t="s">
        <v>8</v>
      </c>
      <c r="B7" s="32"/>
      <c r="C7" s="32"/>
      <c r="D7" s="32"/>
      <c r="E7" s="32"/>
      <c r="F7" s="10">
        <f>485227238-20872436</f>
        <v>464354802</v>
      </c>
      <c r="G7" s="10">
        <f>230106143-14072436</f>
        <v>216033707</v>
      </c>
      <c r="H7" s="10">
        <f>167449397.33-6305467</f>
        <v>161143930.33000001</v>
      </c>
      <c r="I7" s="11">
        <f>SUM(H7)/G7*100</f>
        <v>74.59203129352403</v>
      </c>
    </row>
    <row r="8" spans="1:9">
      <c r="A8" s="31" t="s">
        <v>41</v>
      </c>
      <c r="B8" s="31"/>
      <c r="C8" s="31"/>
      <c r="D8" s="31"/>
      <c r="E8" s="31"/>
      <c r="F8" s="10">
        <v>295365372</v>
      </c>
      <c r="G8" s="10">
        <v>175961507</v>
      </c>
      <c r="H8" s="10">
        <v>144886443.40000001</v>
      </c>
      <c r="I8" s="11">
        <f t="shared" ref="I8:I71" si="0">SUM(H8)/G8*100</f>
        <v>82.339851408524254</v>
      </c>
    </row>
    <row r="9" spans="1:9" ht="29.25" customHeight="1">
      <c r="A9" s="27" t="s">
        <v>42</v>
      </c>
      <c r="B9" s="27"/>
      <c r="C9" s="27"/>
      <c r="D9" s="27"/>
      <c r="E9" s="27"/>
      <c r="F9" s="10">
        <v>68644992</v>
      </c>
      <c r="G9" s="10">
        <v>39550973</v>
      </c>
      <c r="H9" s="10">
        <v>35809641.880000003</v>
      </c>
      <c r="I9" s="11">
        <f t="shared" si="0"/>
        <v>90.540482733509492</v>
      </c>
    </row>
    <row r="10" spans="1:9">
      <c r="A10" s="28" t="s">
        <v>43</v>
      </c>
      <c r="B10" s="28"/>
      <c r="C10" s="28"/>
      <c r="D10" s="28"/>
      <c r="E10" s="28"/>
      <c r="F10" s="10">
        <v>56125114</v>
      </c>
      <c r="G10" s="10">
        <v>32316734</v>
      </c>
      <c r="H10" s="10">
        <v>29276154.59</v>
      </c>
      <c r="I10" s="11">
        <f t="shared" si="0"/>
        <v>90.591315910821919</v>
      </c>
    </row>
    <row r="11" spans="1:9">
      <c r="A11" s="29" t="s">
        <v>44</v>
      </c>
      <c r="B11" s="29"/>
      <c r="C11" s="29"/>
      <c r="D11" s="29"/>
      <c r="E11" s="29"/>
      <c r="F11" s="12">
        <v>56125114</v>
      </c>
      <c r="G11" s="12">
        <v>32316734</v>
      </c>
      <c r="H11" s="12">
        <v>29276154.59</v>
      </c>
      <c r="I11" s="11">
        <f t="shared" si="0"/>
        <v>90.591315910821919</v>
      </c>
    </row>
    <row r="12" spans="1:9">
      <c r="A12" s="25" t="s">
        <v>45</v>
      </c>
      <c r="B12" s="25"/>
      <c r="C12" s="25"/>
      <c r="D12" s="25"/>
      <c r="E12" s="25"/>
      <c r="F12" s="12">
        <v>12519878</v>
      </c>
      <c r="G12" s="12">
        <v>7234239</v>
      </c>
      <c r="H12" s="12">
        <v>6533487.29</v>
      </c>
      <c r="I12" s="11">
        <f t="shared" si="0"/>
        <v>90.313401174608686</v>
      </c>
    </row>
    <row r="13" spans="1:9">
      <c r="A13" s="27" t="s">
        <v>46</v>
      </c>
      <c r="B13" s="27"/>
      <c r="C13" s="27"/>
      <c r="D13" s="27"/>
      <c r="E13" s="27"/>
      <c r="F13" s="10">
        <v>219545830</v>
      </c>
      <c r="G13" s="10">
        <v>132859449</v>
      </c>
      <c r="H13" s="10">
        <v>107165531.81</v>
      </c>
      <c r="I13" s="11">
        <f t="shared" si="0"/>
        <v>80.66082812822745</v>
      </c>
    </row>
    <row r="14" spans="1:9" ht="27.75" customHeight="1">
      <c r="A14" s="25" t="s">
        <v>47</v>
      </c>
      <c r="B14" s="25"/>
      <c r="C14" s="25"/>
      <c r="D14" s="25"/>
      <c r="E14" s="25"/>
      <c r="F14" s="12">
        <v>4056609</v>
      </c>
      <c r="G14" s="12">
        <v>2295357</v>
      </c>
      <c r="H14" s="12">
        <v>1853354.9</v>
      </c>
      <c r="I14" s="11">
        <f t="shared" si="0"/>
        <v>80.74364467052402</v>
      </c>
    </row>
    <row r="15" spans="1:9">
      <c r="A15" s="25" t="s">
        <v>48</v>
      </c>
      <c r="B15" s="25"/>
      <c r="C15" s="25"/>
      <c r="D15" s="25"/>
      <c r="E15" s="25"/>
      <c r="F15" s="12">
        <v>198401064</v>
      </c>
      <c r="G15" s="12">
        <v>115797086</v>
      </c>
      <c r="H15" s="12">
        <v>95463295.989999995</v>
      </c>
      <c r="I15" s="11">
        <f t="shared" si="0"/>
        <v>82.440153968986735</v>
      </c>
    </row>
    <row r="16" spans="1:9">
      <c r="A16" s="25" t="s">
        <v>49</v>
      </c>
      <c r="B16" s="25"/>
      <c r="C16" s="25"/>
      <c r="D16" s="25"/>
      <c r="E16" s="25"/>
      <c r="F16" s="12">
        <v>120498</v>
      </c>
      <c r="G16" s="12">
        <v>65508</v>
      </c>
      <c r="H16" s="12">
        <v>38813.01</v>
      </c>
      <c r="I16" s="11">
        <f t="shared" si="0"/>
        <v>59.249267265066862</v>
      </c>
    </row>
    <row r="17" spans="1:9" ht="30" customHeight="1">
      <c r="A17" s="28" t="s">
        <v>50</v>
      </c>
      <c r="B17" s="28"/>
      <c r="C17" s="28"/>
      <c r="D17" s="28"/>
      <c r="E17" s="28"/>
      <c r="F17" s="10">
        <v>2645879</v>
      </c>
      <c r="G17" s="10">
        <v>1624718</v>
      </c>
      <c r="H17" s="10">
        <v>1324496.71</v>
      </c>
      <c r="I17" s="11">
        <f t="shared" si="0"/>
        <v>81.521636985618429</v>
      </c>
    </row>
    <row r="18" spans="1:9">
      <c r="A18" s="29" t="s">
        <v>51</v>
      </c>
      <c r="B18" s="29"/>
      <c r="C18" s="29"/>
      <c r="D18" s="29"/>
      <c r="E18" s="29"/>
      <c r="F18" s="12">
        <v>169195</v>
      </c>
      <c r="G18" s="12">
        <v>112235</v>
      </c>
      <c r="H18" s="12">
        <v>112178.43</v>
      </c>
      <c r="I18" s="11">
        <f t="shared" si="0"/>
        <v>99.949596828083926</v>
      </c>
    </row>
    <row r="19" spans="1:9">
      <c r="A19" s="29" t="s">
        <v>52</v>
      </c>
      <c r="B19" s="29"/>
      <c r="C19" s="29"/>
      <c r="D19" s="29"/>
      <c r="E19" s="29"/>
      <c r="F19" s="12">
        <v>249116</v>
      </c>
      <c r="G19" s="12">
        <v>149300</v>
      </c>
      <c r="H19" s="12">
        <v>121280.56</v>
      </c>
      <c r="I19" s="11">
        <f t="shared" si="0"/>
        <v>81.232793034159414</v>
      </c>
    </row>
    <row r="20" spans="1:9">
      <c r="A20" s="29" t="s">
        <v>53</v>
      </c>
      <c r="B20" s="29"/>
      <c r="C20" s="29"/>
      <c r="D20" s="29"/>
      <c r="E20" s="29"/>
      <c r="F20" s="12">
        <v>1123888</v>
      </c>
      <c r="G20" s="12">
        <v>697803</v>
      </c>
      <c r="H20" s="12">
        <v>590812.44999999995</v>
      </c>
      <c r="I20" s="11">
        <f t="shared" si="0"/>
        <v>84.6675136105749</v>
      </c>
    </row>
    <row r="21" spans="1:9">
      <c r="A21" s="29" t="s">
        <v>54</v>
      </c>
      <c r="B21" s="29"/>
      <c r="C21" s="29"/>
      <c r="D21" s="29"/>
      <c r="E21" s="29"/>
      <c r="F21" s="12">
        <v>1067800</v>
      </c>
      <c r="G21" s="12">
        <v>639520</v>
      </c>
      <c r="H21" s="12">
        <v>487047.94</v>
      </c>
      <c r="I21" s="11">
        <f t="shared" si="0"/>
        <v>76.158359394545911</v>
      </c>
    </row>
    <row r="22" spans="1:9">
      <c r="A22" s="29" t="s">
        <v>55</v>
      </c>
      <c r="B22" s="29"/>
      <c r="C22" s="29"/>
      <c r="D22" s="29"/>
      <c r="E22" s="29"/>
      <c r="F22" s="12">
        <v>35880</v>
      </c>
      <c r="G22" s="12">
        <v>25860</v>
      </c>
      <c r="H22" s="12">
        <v>13177.33</v>
      </c>
      <c r="I22" s="11">
        <f t="shared" si="0"/>
        <v>50.956419180201081</v>
      </c>
    </row>
    <row r="23" spans="1:9">
      <c r="A23" s="28" t="s">
        <v>56</v>
      </c>
      <c r="B23" s="28"/>
      <c r="C23" s="28"/>
      <c r="D23" s="28"/>
      <c r="E23" s="28"/>
      <c r="F23" s="10">
        <v>14321780</v>
      </c>
      <c r="G23" s="10">
        <v>13076780</v>
      </c>
      <c r="H23" s="10">
        <v>8485571.1999999993</v>
      </c>
      <c r="I23" s="11">
        <f t="shared" si="0"/>
        <v>64.890372094659384</v>
      </c>
    </row>
    <row r="24" spans="1:9">
      <c r="A24" s="29" t="s">
        <v>57</v>
      </c>
      <c r="B24" s="29"/>
      <c r="C24" s="29"/>
      <c r="D24" s="29"/>
      <c r="E24" s="29"/>
      <c r="F24" s="12">
        <v>14321780</v>
      </c>
      <c r="G24" s="12">
        <v>13076780</v>
      </c>
      <c r="H24" s="12">
        <v>8485571.1999999993</v>
      </c>
      <c r="I24" s="11">
        <f t="shared" si="0"/>
        <v>64.890372094659384</v>
      </c>
    </row>
    <row r="25" spans="1:9">
      <c r="A25" s="27" t="s">
        <v>58</v>
      </c>
      <c r="B25" s="27"/>
      <c r="C25" s="27"/>
      <c r="D25" s="27"/>
      <c r="E25" s="27"/>
      <c r="F25" s="10">
        <v>4221750</v>
      </c>
      <c r="G25" s="10">
        <v>2587921</v>
      </c>
      <c r="H25" s="10">
        <v>1156234.97</v>
      </c>
      <c r="I25" s="11">
        <f t="shared" si="0"/>
        <v>44.678140097785061</v>
      </c>
    </row>
    <row r="26" spans="1:9">
      <c r="A26" s="25" t="s">
        <v>59</v>
      </c>
      <c r="B26" s="25"/>
      <c r="C26" s="25"/>
      <c r="D26" s="25"/>
      <c r="E26" s="25"/>
      <c r="F26" s="12">
        <v>4221750</v>
      </c>
      <c r="G26" s="12">
        <v>2587921</v>
      </c>
      <c r="H26" s="12">
        <v>1156234.97</v>
      </c>
      <c r="I26" s="11">
        <f t="shared" si="0"/>
        <v>44.678140097785061</v>
      </c>
    </row>
    <row r="27" spans="1:9">
      <c r="A27" s="27" t="s">
        <v>60</v>
      </c>
      <c r="B27" s="27"/>
      <c r="C27" s="27"/>
      <c r="D27" s="27"/>
      <c r="E27" s="27"/>
      <c r="F27" s="10">
        <v>339000</v>
      </c>
      <c r="G27" s="10">
        <v>5000</v>
      </c>
      <c r="H27" s="13"/>
      <c r="I27" s="11">
        <f t="shared" si="0"/>
        <v>0</v>
      </c>
    </row>
    <row r="28" spans="1:9">
      <c r="A28" s="25" t="s">
        <v>61</v>
      </c>
      <c r="B28" s="25"/>
      <c r="C28" s="25"/>
      <c r="D28" s="25"/>
      <c r="E28" s="25"/>
      <c r="F28" s="12">
        <v>339000</v>
      </c>
      <c r="G28" s="12">
        <v>5000</v>
      </c>
      <c r="H28" s="14"/>
      <c r="I28" s="11">
        <f t="shared" si="0"/>
        <v>0</v>
      </c>
    </row>
    <row r="29" spans="1:9">
      <c r="A29" s="23" t="s">
        <v>62</v>
      </c>
      <c r="B29" s="23"/>
      <c r="C29" s="23"/>
      <c r="D29" s="23"/>
      <c r="E29" s="23"/>
      <c r="F29" s="12">
        <v>2613800</v>
      </c>
      <c r="G29" s="12">
        <v>958164</v>
      </c>
      <c r="H29" s="12">
        <v>755034.74</v>
      </c>
      <c r="I29" s="11">
        <f t="shared" si="0"/>
        <v>78.800157384330859</v>
      </c>
    </row>
    <row r="30" spans="1:9">
      <c r="A30" s="31" t="s">
        <v>63</v>
      </c>
      <c r="B30" s="31"/>
      <c r="C30" s="31"/>
      <c r="D30" s="31"/>
      <c r="E30" s="31"/>
      <c r="F30" s="10">
        <v>168989430</v>
      </c>
      <c r="G30" s="10">
        <v>40072200</v>
      </c>
      <c r="H30" s="10">
        <v>16257486.93</v>
      </c>
      <c r="I30" s="11">
        <f t="shared" si="0"/>
        <v>40.570487594891219</v>
      </c>
    </row>
    <row r="31" spans="1:9">
      <c r="A31" s="27" t="s">
        <v>64</v>
      </c>
      <c r="B31" s="27"/>
      <c r="C31" s="27"/>
      <c r="D31" s="27"/>
      <c r="E31" s="27"/>
      <c r="F31" s="10">
        <v>143539430</v>
      </c>
      <c r="G31" s="10">
        <v>21122200</v>
      </c>
      <c r="H31" s="10">
        <v>707486.93</v>
      </c>
      <c r="I31" s="11">
        <f t="shared" si="0"/>
        <v>3.3494945128821811</v>
      </c>
    </row>
    <row r="32" spans="1:9">
      <c r="A32" s="25" t="s">
        <v>65</v>
      </c>
      <c r="B32" s="25"/>
      <c r="C32" s="25"/>
      <c r="D32" s="25"/>
      <c r="E32" s="25"/>
      <c r="F32" s="12">
        <v>142430630</v>
      </c>
      <c r="G32" s="12">
        <v>21122200</v>
      </c>
      <c r="H32" s="12">
        <v>707486.93</v>
      </c>
      <c r="I32" s="11">
        <f t="shared" si="0"/>
        <v>3.3494945128821811</v>
      </c>
    </row>
    <row r="33" spans="1:9">
      <c r="A33" s="28" t="s">
        <v>66</v>
      </c>
      <c r="B33" s="28"/>
      <c r="C33" s="28"/>
      <c r="D33" s="28"/>
      <c r="E33" s="28"/>
      <c r="F33" s="10">
        <v>1108800</v>
      </c>
      <c r="G33" s="13"/>
      <c r="H33" s="13"/>
      <c r="I33" s="11" t="e">
        <f t="shared" si="0"/>
        <v>#DIV/0!</v>
      </c>
    </row>
    <row r="34" spans="1:9">
      <c r="A34" s="29" t="s">
        <v>67</v>
      </c>
      <c r="B34" s="29"/>
      <c r="C34" s="29"/>
      <c r="D34" s="29"/>
      <c r="E34" s="29"/>
      <c r="F34" s="12">
        <v>1108800</v>
      </c>
      <c r="G34" s="14"/>
      <c r="H34" s="14"/>
      <c r="I34" s="11" t="e">
        <f t="shared" si="0"/>
        <v>#DIV/0!</v>
      </c>
    </row>
    <row r="35" spans="1:9">
      <c r="A35" s="27" t="s">
        <v>68</v>
      </c>
      <c r="B35" s="27"/>
      <c r="C35" s="27"/>
      <c r="D35" s="27"/>
      <c r="E35" s="27"/>
      <c r="F35" s="10">
        <v>25450000</v>
      </c>
      <c r="G35" s="10">
        <v>18950000</v>
      </c>
      <c r="H35" s="10">
        <v>15550000</v>
      </c>
      <c r="I35" s="11">
        <f t="shared" si="0"/>
        <v>82.058047493403691</v>
      </c>
    </row>
    <row r="36" spans="1:9">
      <c r="A36" s="25" t="s">
        <v>69</v>
      </c>
      <c r="B36" s="25"/>
      <c r="C36" s="25"/>
      <c r="D36" s="25"/>
      <c r="E36" s="25"/>
      <c r="F36" s="12">
        <v>15100000</v>
      </c>
      <c r="G36" s="12">
        <v>13600000</v>
      </c>
      <c r="H36" s="12">
        <v>13600000</v>
      </c>
      <c r="I36" s="11">
        <f t="shared" si="0"/>
        <v>100</v>
      </c>
    </row>
    <row r="37" spans="1:9">
      <c r="A37" s="25" t="s">
        <v>70</v>
      </c>
      <c r="B37" s="25"/>
      <c r="C37" s="25"/>
      <c r="D37" s="25"/>
      <c r="E37" s="25"/>
      <c r="F37" s="12">
        <v>10350000</v>
      </c>
      <c r="G37" s="12">
        <v>5350000</v>
      </c>
      <c r="H37" s="12">
        <v>1950000</v>
      </c>
      <c r="I37" s="11">
        <f t="shared" si="0"/>
        <v>36.44859813084112</v>
      </c>
    </row>
    <row r="38" spans="1:9">
      <c r="A38" s="31" t="s">
        <v>71</v>
      </c>
      <c r="B38" s="31"/>
      <c r="C38" s="31"/>
      <c r="D38" s="31"/>
      <c r="E38" s="31"/>
      <c r="F38" s="10">
        <v>20872436</v>
      </c>
      <c r="G38" s="10">
        <v>14072436</v>
      </c>
      <c r="H38" s="10">
        <v>6305467</v>
      </c>
      <c r="I38" s="11">
        <f t="shared" si="0"/>
        <v>44.807217456878114</v>
      </c>
    </row>
    <row r="39" spans="1:9">
      <c r="A39" s="27" t="s">
        <v>72</v>
      </c>
      <c r="B39" s="27"/>
      <c r="C39" s="27"/>
      <c r="D39" s="27"/>
      <c r="E39" s="27"/>
      <c r="F39" s="10">
        <v>20872436</v>
      </c>
      <c r="G39" s="10">
        <v>14072436</v>
      </c>
      <c r="H39" s="10">
        <v>6305467</v>
      </c>
      <c r="I39" s="11">
        <f t="shared" si="0"/>
        <v>44.807217456878114</v>
      </c>
    </row>
    <row r="40" spans="1:9">
      <c r="A40" s="28" t="s">
        <v>73</v>
      </c>
      <c r="B40" s="28"/>
      <c r="C40" s="28"/>
      <c r="D40" s="28"/>
      <c r="E40" s="28"/>
      <c r="F40" s="10">
        <v>24872436</v>
      </c>
      <c r="G40" s="10">
        <v>16072436</v>
      </c>
      <c r="H40" s="10">
        <v>6305467</v>
      </c>
      <c r="I40" s="11">
        <f t="shared" si="0"/>
        <v>39.231557680490994</v>
      </c>
    </row>
    <row r="41" spans="1:9">
      <c r="A41" s="29" t="s">
        <v>74</v>
      </c>
      <c r="B41" s="29"/>
      <c r="C41" s="29"/>
      <c r="D41" s="29"/>
      <c r="E41" s="29"/>
      <c r="F41" s="12">
        <v>24872436</v>
      </c>
      <c r="G41" s="12">
        <v>16072436</v>
      </c>
      <c r="H41" s="12">
        <v>6305467</v>
      </c>
      <c r="I41" s="11">
        <f t="shared" si="0"/>
        <v>39.231557680490994</v>
      </c>
    </row>
    <row r="42" spans="1:9">
      <c r="A42" s="28" t="s">
        <v>75</v>
      </c>
      <c r="B42" s="28"/>
      <c r="C42" s="28"/>
      <c r="D42" s="28"/>
      <c r="E42" s="28"/>
      <c r="F42" s="10">
        <v>-4000000</v>
      </c>
      <c r="G42" s="10">
        <v>-2000000</v>
      </c>
      <c r="H42" s="13"/>
      <c r="I42" s="11">
        <f t="shared" si="0"/>
        <v>0</v>
      </c>
    </row>
    <row r="43" spans="1:9">
      <c r="A43" s="29" t="s">
        <v>76</v>
      </c>
      <c r="B43" s="29"/>
      <c r="C43" s="29"/>
      <c r="D43" s="29"/>
      <c r="E43" s="29"/>
      <c r="F43" s="12">
        <v>-4000000</v>
      </c>
      <c r="G43" s="12">
        <v>-2000000</v>
      </c>
      <c r="H43" s="14"/>
      <c r="I43" s="11">
        <f t="shared" si="0"/>
        <v>0</v>
      </c>
    </row>
    <row r="44" spans="1:9">
      <c r="A44" s="32" t="s">
        <v>16</v>
      </c>
      <c r="B44" s="32"/>
      <c r="C44" s="32"/>
      <c r="D44" s="32"/>
      <c r="E44" s="32"/>
      <c r="F44" s="10">
        <v>1946726464.3599999</v>
      </c>
      <c r="G44" s="10">
        <v>1171732663.96</v>
      </c>
      <c r="H44" s="10">
        <v>1059589244.1799999</v>
      </c>
      <c r="I44" s="11">
        <f t="shared" si="0"/>
        <v>90.429265716550134</v>
      </c>
    </row>
    <row r="45" spans="1:9">
      <c r="A45" s="31" t="s">
        <v>41</v>
      </c>
      <c r="B45" s="31"/>
      <c r="C45" s="31"/>
      <c r="D45" s="31"/>
      <c r="E45" s="31"/>
      <c r="F45" s="10">
        <v>1932882475.3599999</v>
      </c>
      <c r="G45" s="10">
        <v>1163870006.96</v>
      </c>
      <c r="H45" s="10">
        <v>1056661416.88</v>
      </c>
      <c r="I45" s="11">
        <f t="shared" si="0"/>
        <v>90.788611319229176</v>
      </c>
    </row>
    <row r="46" spans="1:9">
      <c r="A46" s="27" t="s">
        <v>42</v>
      </c>
      <c r="B46" s="27"/>
      <c r="C46" s="27"/>
      <c r="D46" s="27"/>
      <c r="E46" s="27"/>
      <c r="F46" s="10">
        <v>1653149308.96</v>
      </c>
      <c r="G46" s="10">
        <v>1010160539.96</v>
      </c>
      <c r="H46" s="10">
        <v>936350464.38</v>
      </c>
      <c r="I46" s="11">
        <f t="shared" si="0"/>
        <v>92.693233138672909</v>
      </c>
    </row>
    <row r="47" spans="1:9">
      <c r="A47" s="28" t="s">
        <v>43</v>
      </c>
      <c r="B47" s="28"/>
      <c r="C47" s="28"/>
      <c r="D47" s="28"/>
      <c r="E47" s="28"/>
      <c r="F47" s="10">
        <v>1353020335</v>
      </c>
      <c r="G47" s="10">
        <v>825216868</v>
      </c>
      <c r="H47" s="10">
        <v>766107544.78999996</v>
      </c>
      <c r="I47" s="11">
        <f t="shared" si="0"/>
        <v>92.837116459669843</v>
      </c>
    </row>
    <row r="48" spans="1:9">
      <c r="A48" s="29" t="s">
        <v>44</v>
      </c>
      <c r="B48" s="29"/>
      <c r="C48" s="29"/>
      <c r="D48" s="29"/>
      <c r="E48" s="29"/>
      <c r="F48" s="12">
        <v>1353020335</v>
      </c>
      <c r="G48" s="12">
        <v>825216868</v>
      </c>
      <c r="H48" s="12">
        <v>766107544.78999996</v>
      </c>
      <c r="I48" s="11">
        <f t="shared" si="0"/>
        <v>92.837116459669843</v>
      </c>
    </row>
    <row r="49" spans="1:9">
      <c r="A49" s="25" t="s">
        <v>45</v>
      </c>
      <c r="B49" s="25"/>
      <c r="C49" s="25"/>
      <c r="D49" s="25"/>
      <c r="E49" s="25"/>
      <c r="F49" s="12">
        <v>300128973.95999998</v>
      </c>
      <c r="G49" s="12">
        <v>184943671.96000001</v>
      </c>
      <c r="H49" s="12">
        <v>170242919.59</v>
      </c>
      <c r="I49" s="11">
        <f t="shared" si="0"/>
        <v>92.051227157867004</v>
      </c>
    </row>
    <row r="50" spans="1:9">
      <c r="A50" s="27" t="s">
        <v>46</v>
      </c>
      <c r="B50" s="27"/>
      <c r="C50" s="27"/>
      <c r="D50" s="27"/>
      <c r="E50" s="27"/>
      <c r="F50" s="10">
        <v>243351041.40000001</v>
      </c>
      <c r="G50" s="10">
        <v>134559663</v>
      </c>
      <c r="H50" s="10">
        <v>104469105.45</v>
      </c>
      <c r="I50" s="11">
        <f t="shared" si="0"/>
        <v>77.637757943849778</v>
      </c>
    </row>
    <row r="51" spans="1:9">
      <c r="A51" s="25" t="s">
        <v>47</v>
      </c>
      <c r="B51" s="25"/>
      <c r="C51" s="25"/>
      <c r="D51" s="25"/>
      <c r="E51" s="25"/>
      <c r="F51" s="12">
        <v>19577326.399999999</v>
      </c>
      <c r="G51" s="12">
        <v>9904209</v>
      </c>
      <c r="H51" s="12">
        <v>1381619.6</v>
      </c>
      <c r="I51" s="11">
        <f t="shared" si="0"/>
        <v>13.949822747076521</v>
      </c>
    </row>
    <row r="52" spans="1:9">
      <c r="A52" s="25" t="s">
        <v>77</v>
      </c>
      <c r="B52" s="25"/>
      <c r="C52" s="25"/>
      <c r="D52" s="25"/>
      <c r="E52" s="25"/>
      <c r="F52" s="12">
        <v>333691</v>
      </c>
      <c r="G52" s="12">
        <v>288444</v>
      </c>
      <c r="H52" s="12">
        <v>28372</v>
      </c>
      <c r="I52" s="11">
        <f t="shared" si="0"/>
        <v>9.8362247091289827</v>
      </c>
    </row>
    <row r="53" spans="1:9">
      <c r="A53" s="25" t="s">
        <v>78</v>
      </c>
      <c r="B53" s="25"/>
      <c r="C53" s="25"/>
      <c r="D53" s="25"/>
      <c r="E53" s="25"/>
      <c r="F53" s="12">
        <v>88069751</v>
      </c>
      <c r="G53" s="12">
        <v>29264013</v>
      </c>
      <c r="H53" s="12">
        <v>24583155.66</v>
      </c>
      <c r="I53" s="11">
        <f t="shared" si="0"/>
        <v>84.004731886908331</v>
      </c>
    </row>
    <row r="54" spans="1:9">
      <c r="A54" s="25" t="s">
        <v>48</v>
      </c>
      <c r="B54" s="25"/>
      <c r="C54" s="25"/>
      <c r="D54" s="25"/>
      <c r="E54" s="25"/>
      <c r="F54" s="12">
        <v>28896700</v>
      </c>
      <c r="G54" s="12">
        <v>17743902</v>
      </c>
      <c r="H54" s="12">
        <v>6718210.1699999999</v>
      </c>
      <c r="I54" s="11">
        <f t="shared" si="0"/>
        <v>37.862078870814322</v>
      </c>
    </row>
    <row r="55" spans="1:9">
      <c r="A55" s="25" t="s">
        <v>49</v>
      </c>
      <c r="B55" s="25"/>
      <c r="C55" s="25"/>
      <c r="D55" s="25"/>
      <c r="E55" s="25"/>
      <c r="F55" s="12">
        <v>7531</v>
      </c>
      <c r="G55" s="12">
        <v>7531</v>
      </c>
      <c r="H55" s="12">
        <v>7530.64</v>
      </c>
      <c r="I55" s="11">
        <f t="shared" si="0"/>
        <v>99.995219758332226</v>
      </c>
    </row>
    <row r="56" spans="1:9">
      <c r="A56" s="28" t="s">
        <v>50</v>
      </c>
      <c r="B56" s="28"/>
      <c r="C56" s="28"/>
      <c r="D56" s="28"/>
      <c r="E56" s="28"/>
      <c r="F56" s="10">
        <v>99126983</v>
      </c>
      <c r="G56" s="10">
        <v>72362723</v>
      </c>
      <c r="H56" s="10">
        <v>68048840.859999999</v>
      </c>
      <c r="I56" s="11">
        <f t="shared" si="0"/>
        <v>94.038529838076983</v>
      </c>
    </row>
    <row r="57" spans="1:9">
      <c r="A57" s="29" t="s">
        <v>51</v>
      </c>
      <c r="B57" s="29"/>
      <c r="C57" s="29"/>
      <c r="D57" s="29"/>
      <c r="E57" s="29"/>
      <c r="F57" s="12">
        <v>62035325</v>
      </c>
      <c r="G57" s="12">
        <v>46650278</v>
      </c>
      <c r="H57" s="12">
        <v>46114815.649999999</v>
      </c>
      <c r="I57" s="11">
        <f t="shared" si="0"/>
        <v>98.852177579734885</v>
      </c>
    </row>
    <row r="58" spans="1:9">
      <c r="A58" s="29" t="s">
        <v>52</v>
      </c>
      <c r="B58" s="29"/>
      <c r="C58" s="29"/>
      <c r="D58" s="29"/>
      <c r="E58" s="29"/>
      <c r="F58" s="12">
        <v>5206753</v>
      </c>
      <c r="G58" s="12">
        <v>3535552</v>
      </c>
      <c r="H58" s="12">
        <v>3160895.56</v>
      </c>
      <c r="I58" s="11">
        <f t="shared" si="0"/>
        <v>89.403169858624622</v>
      </c>
    </row>
    <row r="59" spans="1:9">
      <c r="A59" s="29" t="s">
        <v>53</v>
      </c>
      <c r="B59" s="29"/>
      <c r="C59" s="29"/>
      <c r="D59" s="29"/>
      <c r="E59" s="29"/>
      <c r="F59" s="12">
        <v>19542336</v>
      </c>
      <c r="G59" s="12">
        <v>13129943</v>
      </c>
      <c r="H59" s="12">
        <v>12461410.4</v>
      </c>
      <c r="I59" s="11">
        <f t="shared" si="0"/>
        <v>94.908335854923365</v>
      </c>
    </row>
    <row r="60" spans="1:9">
      <c r="A60" s="29" t="s">
        <v>54</v>
      </c>
      <c r="B60" s="29"/>
      <c r="C60" s="29"/>
      <c r="D60" s="29"/>
      <c r="E60" s="29"/>
      <c r="F60" s="12">
        <v>3389428</v>
      </c>
      <c r="G60" s="12">
        <v>2977916</v>
      </c>
      <c r="H60" s="12">
        <v>2422407.42</v>
      </c>
      <c r="I60" s="11">
        <f t="shared" si="0"/>
        <v>81.34572701177602</v>
      </c>
    </row>
    <row r="61" spans="1:9">
      <c r="A61" s="29" t="s">
        <v>55</v>
      </c>
      <c r="B61" s="29"/>
      <c r="C61" s="29"/>
      <c r="D61" s="29"/>
      <c r="E61" s="29"/>
      <c r="F61" s="12">
        <v>5301396</v>
      </c>
      <c r="G61" s="12">
        <v>3179343</v>
      </c>
      <c r="H61" s="12">
        <v>1410292.39</v>
      </c>
      <c r="I61" s="11">
        <f t="shared" si="0"/>
        <v>44.357981822030524</v>
      </c>
    </row>
    <row r="62" spans="1:9">
      <c r="A62" s="29" t="s">
        <v>79</v>
      </c>
      <c r="B62" s="29"/>
      <c r="C62" s="29"/>
      <c r="D62" s="29"/>
      <c r="E62" s="29"/>
      <c r="F62" s="12">
        <v>3651745</v>
      </c>
      <c r="G62" s="12">
        <v>2889691</v>
      </c>
      <c r="H62" s="12">
        <v>2479019.44</v>
      </c>
      <c r="I62" s="11">
        <f t="shared" si="0"/>
        <v>85.788391907646869</v>
      </c>
    </row>
    <row r="63" spans="1:9">
      <c r="A63" s="28" t="s">
        <v>56</v>
      </c>
      <c r="B63" s="28"/>
      <c r="C63" s="28"/>
      <c r="D63" s="28"/>
      <c r="E63" s="28"/>
      <c r="F63" s="10">
        <v>7339059</v>
      </c>
      <c r="G63" s="10">
        <v>4988841</v>
      </c>
      <c r="H63" s="10">
        <v>3701376.52</v>
      </c>
      <c r="I63" s="11">
        <f t="shared" si="0"/>
        <v>74.193114593148991</v>
      </c>
    </row>
    <row r="64" spans="1:9">
      <c r="A64" s="29" t="s">
        <v>57</v>
      </c>
      <c r="B64" s="29"/>
      <c r="C64" s="29"/>
      <c r="D64" s="29"/>
      <c r="E64" s="29"/>
      <c r="F64" s="12">
        <v>7339059</v>
      </c>
      <c r="G64" s="12">
        <v>4988841</v>
      </c>
      <c r="H64" s="12">
        <v>3701376.52</v>
      </c>
      <c r="I64" s="11">
        <f t="shared" si="0"/>
        <v>74.193114593148991</v>
      </c>
    </row>
    <row r="65" spans="1:9">
      <c r="A65" s="27" t="s">
        <v>58</v>
      </c>
      <c r="B65" s="27"/>
      <c r="C65" s="27"/>
      <c r="D65" s="27"/>
      <c r="E65" s="27"/>
      <c r="F65" s="10">
        <v>1746120</v>
      </c>
      <c r="G65" s="13"/>
      <c r="H65" s="13"/>
      <c r="I65" s="11" t="e">
        <f t="shared" si="0"/>
        <v>#DIV/0!</v>
      </c>
    </row>
    <row r="66" spans="1:9">
      <c r="A66" s="25" t="s">
        <v>59</v>
      </c>
      <c r="B66" s="25"/>
      <c r="C66" s="25"/>
      <c r="D66" s="25"/>
      <c r="E66" s="25"/>
      <c r="F66" s="12">
        <v>1746120</v>
      </c>
      <c r="G66" s="14"/>
      <c r="H66" s="14"/>
      <c r="I66" s="11" t="e">
        <f t="shared" si="0"/>
        <v>#DIV/0!</v>
      </c>
    </row>
    <row r="67" spans="1:9">
      <c r="A67" s="27" t="s">
        <v>60</v>
      </c>
      <c r="B67" s="27"/>
      <c r="C67" s="27"/>
      <c r="D67" s="27"/>
      <c r="E67" s="27"/>
      <c r="F67" s="10">
        <v>34474633</v>
      </c>
      <c r="G67" s="10">
        <v>19038828</v>
      </c>
      <c r="H67" s="10">
        <v>15751512.710000001</v>
      </c>
      <c r="I67" s="11">
        <f t="shared" si="0"/>
        <v>82.73362577780523</v>
      </c>
    </row>
    <row r="68" spans="1:9">
      <c r="A68" s="25" t="s">
        <v>80</v>
      </c>
      <c r="B68" s="25"/>
      <c r="C68" s="25"/>
      <c r="D68" s="25"/>
      <c r="E68" s="25"/>
      <c r="F68" s="12">
        <v>25275991</v>
      </c>
      <c r="G68" s="12">
        <v>14630759</v>
      </c>
      <c r="H68" s="12">
        <v>13369448.710000001</v>
      </c>
      <c r="I68" s="11">
        <f t="shared" si="0"/>
        <v>91.379050874940944</v>
      </c>
    </row>
    <row r="69" spans="1:9">
      <c r="A69" s="25" t="s">
        <v>61</v>
      </c>
      <c r="B69" s="25"/>
      <c r="C69" s="25"/>
      <c r="D69" s="25"/>
      <c r="E69" s="25"/>
      <c r="F69" s="12">
        <v>9198642</v>
      </c>
      <c r="G69" s="12">
        <v>4408069</v>
      </c>
      <c r="H69" s="12">
        <v>2382064</v>
      </c>
      <c r="I69" s="11">
        <f t="shared" si="0"/>
        <v>54.038718540930276</v>
      </c>
    </row>
    <row r="70" spans="1:9">
      <c r="A70" s="23" t="s">
        <v>62</v>
      </c>
      <c r="B70" s="23"/>
      <c r="C70" s="23"/>
      <c r="D70" s="23"/>
      <c r="E70" s="23"/>
      <c r="F70" s="12">
        <v>161372</v>
      </c>
      <c r="G70" s="12">
        <v>110976</v>
      </c>
      <c r="H70" s="12">
        <v>90334.34</v>
      </c>
      <c r="I70" s="11">
        <f t="shared" si="0"/>
        <v>81.399888264129189</v>
      </c>
    </row>
    <row r="71" spans="1:9">
      <c r="A71" s="31" t="s">
        <v>63</v>
      </c>
      <c r="B71" s="31"/>
      <c r="C71" s="31"/>
      <c r="D71" s="31"/>
      <c r="E71" s="31"/>
      <c r="F71" s="10">
        <v>13843989</v>
      </c>
      <c r="G71" s="10">
        <v>7862657</v>
      </c>
      <c r="H71" s="10">
        <v>2927827.3</v>
      </c>
      <c r="I71" s="11">
        <f t="shared" si="0"/>
        <v>37.237123532159671</v>
      </c>
    </row>
    <row r="72" spans="1:9">
      <c r="A72" s="27" t="s">
        <v>64</v>
      </c>
      <c r="B72" s="27"/>
      <c r="C72" s="27"/>
      <c r="D72" s="27"/>
      <c r="E72" s="27"/>
      <c r="F72" s="10">
        <v>8637605</v>
      </c>
      <c r="G72" s="10">
        <v>4384127</v>
      </c>
      <c r="H72" s="10">
        <v>2377504.87</v>
      </c>
      <c r="I72" s="11">
        <f t="shared" ref="I72:I135" si="1">SUM(H72)/G72*100</f>
        <v>54.229835723280829</v>
      </c>
    </row>
    <row r="73" spans="1:9">
      <c r="A73" s="25" t="s">
        <v>65</v>
      </c>
      <c r="B73" s="25"/>
      <c r="C73" s="25"/>
      <c r="D73" s="25"/>
      <c r="E73" s="25"/>
      <c r="F73" s="12">
        <v>821163</v>
      </c>
      <c r="G73" s="12">
        <v>821163</v>
      </c>
      <c r="H73" s="12">
        <v>49950</v>
      </c>
      <c r="I73" s="11">
        <f t="shared" si="1"/>
        <v>6.082836172599106</v>
      </c>
    </row>
    <row r="74" spans="1:9">
      <c r="A74" s="28" t="s">
        <v>81</v>
      </c>
      <c r="B74" s="28"/>
      <c r="C74" s="28"/>
      <c r="D74" s="28"/>
      <c r="E74" s="28"/>
      <c r="F74" s="10">
        <v>7816442</v>
      </c>
      <c r="G74" s="10">
        <v>3562964</v>
      </c>
      <c r="H74" s="10">
        <v>2327554.87</v>
      </c>
      <c r="I74" s="11">
        <f t="shared" si="1"/>
        <v>65.326365071328254</v>
      </c>
    </row>
    <row r="75" spans="1:9">
      <c r="A75" s="29" t="s">
        <v>82</v>
      </c>
      <c r="B75" s="29"/>
      <c r="C75" s="29"/>
      <c r="D75" s="29"/>
      <c r="E75" s="29"/>
      <c r="F75" s="12">
        <v>7816442</v>
      </c>
      <c r="G75" s="12">
        <v>3562964</v>
      </c>
      <c r="H75" s="12">
        <v>2327554.87</v>
      </c>
      <c r="I75" s="11">
        <f t="shared" si="1"/>
        <v>65.326365071328254</v>
      </c>
    </row>
    <row r="76" spans="1:9">
      <c r="A76" s="27" t="s">
        <v>68</v>
      </c>
      <c r="B76" s="27"/>
      <c r="C76" s="27"/>
      <c r="D76" s="27"/>
      <c r="E76" s="27"/>
      <c r="F76" s="10">
        <v>5206384</v>
      </c>
      <c r="G76" s="10">
        <v>3478530</v>
      </c>
      <c r="H76" s="10">
        <v>550322.43000000005</v>
      </c>
      <c r="I76" s="11">
        <f t="shared" si="1"/>
        <v>15.820545747772769</v>
      </c>
    </row>
    <row r="77" spans="1:9">
      <c r="A77" s="25" t="s">
        <v>69</v>
      </c>
      <c r="B77" s="25"/>
      <c r="C77" s="25"/>
      <c r="D77" s="25"/>
      <c r="E77" s="25"/>
      <c r="F77" s="12">
        <v>5206384</v>
      </c>
      <c r="G77" s="12">
        <v>3478530</v>
      </c>
      <c r="H77" s="12">
        <v>550322.43000000005</v>
      </c>
      <c r="I77" s="11">
        <f t="shared" si="1"/>
        <v>15.820545747772769</v>
      </c>
    </row>
    <row r="78" spans="1:9" ht="27" customHeight="1">
      <c r="A78" s="32" t="s">
        <v>18</v>
      </c>
      <c r="B78" s="32"/>
      <c r="C78" s="32"/>
      <c r="D78" s="32"/>
      <c r="E78" s="32"/>
      <c r="F78" s="10">
        <v>131640740.76000001</v>
      </c>
      <c r="G78" s="10">
        <v>80372427</v>
      </c>
      <c r="H78" s="10">
        <v>71313618.109999999</v>
      </c>
      <c r="I78" s="11">
        <f t="shared" si="1"/>
        <v>88.728959385536527</v>
      </c>
    </row>
    <row r="79" spans="1:9">
      <c r="A79" s="31" t="s">
        <v>41</v>
      </c>
      <c r="B79" s="31"/>
      <c r="C79" s="31"/>
      <c r="D79" s="31"/>
      <c r="E79" s="31"/>
      <c r="F79" s="10">
        <v>109772800</v>
      </c>
      <c r="G79" s="10">
        <v>66952427</v>
      </c>
      <c r="H79" s="10">
        <v>61099623.109999999</v>
      </c>
      <c r="I79" s="11">
        <f t="shared" si="1"/>
        <v>91.258264782544771</v>
      </c>
    </row>
    <row r="80" spans="1:9">
      <c r="A80" s="27" t="s">
        <v>42</v>
      </c>
      <c r="B80" s="27"/>
      <c r="C80" s="27"/>
      <c r="D80" s="27"/>
      <c r="E80" s="27"/>
      <c r="F80" s="10">
        <v>4458490</v>
      </c>
      <c r="G80" s="10">
        <v>2603090</v>
      </c>
      <c r="H80" s="10">
        <v>2303876.11</v>
      </c>
      <c r="I80" s="11">
        <f t="shared" si="1"/>
        <v>88.50543431076143</v>
      </c>
    </row>
    <row r="81" spans="1:9">
      <c r="A81" s="28" t="s">
        <v>43</v>
      </c>
      <c r="B81" s="28"/>
      <c r="C81" s="28"/>
      <c r="D81" s="28"/>
      <c r="E81" s="28"/>
      <c r="F81" s="10">
        <v>3654500</v>
      </c>
      <c r="G81" s="10">
        <v>2134500</v>
      </c>
      <c r="H81" s="10">
        <v>1947651.97</v>
      </c>
      <c r="I81" s="11">
        <f t="shared" si="1"/>
        <v>91.246285781213402</v>
      </c>
    </row>
    <row r="82" spans="1:9">
      <c r="A82" s="29" t="s">
        <v>44</v>
      </c>
      <c r="B82" s="29"/>
      <c r="C82" s="29"/>
      <c r="D82" s="29"/>
      <c r="E82" s="29"/>
      <c r="F82" s="12">
        <v>3654500</v>
      </c>
      <c r="G82" s="12">
        <v>2134500</v>
      </c>
      <c r="H82" s="12">
        <v>1947651.97</v>
      </c>
      <c r="I82" s="11">
        <f t="shared" si="1"/>
        <v>91.246285781213402</v>
      </c>
    </row>
    <row r="83" spans="1:9">
      <c r="A83" s="25" t="s">
        <v>45</v>
      </c>
      <c r="B83" s="25"/>
      <c r="C83" s="25"/>
      <c r="D83" s="25"/>
      <c r="E83" s="25"/>
      <c r="F83" s="12">
        <v>803990</v>
      </c>
      <c r="G83" s="12">
        <v>468590</v>
      </c>
      <c r="H83" s="12">
        <v>356224.14</v>
      </c>
      <c r="I83" s="11">
        <f t="shared" si="1"/>
        <v>76.020431507287825</v>
      </c>
    </row>
    <row r="84" spans="1:9">
      <c r="A84" s="27" t="s">
        <v>46</v>
      </c>
      <c r="B84" s="27"/>
      <c r="C84" s="27"/>
      <c r="D84" s="27"/>
      <c r="E84" s="27"/>
      <c r="F84" s="10">
        <v>424537</v>
      </c>
      <c r="G84" s="10">
        <v>264377</v>
      </c>
      <c r="H84" s="10">
        <v>218195.58</v>
      </c>
      <c r="I84" s="11">
        <f t="shared" si="1"/>
        <v>82.531982736773614</v>
      </c>
    </row>
    <row r="85" spans="1:9">
      <c r="A85" s="25" t="s">
        <v>47</v>
      </c>
      <c r="B85" s="25"/>
      <c r="C85" s="25"/>
      <c r="D85" s="25"/>
      <c r="E85" s="25"/>
      <c r="F85" s="12">
        <v>99600</v>
      </c>
      <c r="G85" s="12">
        <v>65600</v>
      </c>
      <c r="H85" s="12">
        <v>36550</v>
      </c>
      <c r="I85" s="11">
        <f t="shared" si="1"/>
        <v>55.716463414634141</v>
      </c>
    </row>
    <row r="86" spans="1:9">
      <c r="A86" s="25" t="s">
        <v>48</v>
      </c>
      <c r="B86" s="25"/>
      <c r="C86" s="25"/>
      <c r="D86" s="25"/>
      <c r="E86" s="25"/>
      <c r="F86" s="12">
        <v>211821</v>
      </c>
      <c r="G86" s="12">
        <v>129621</v>
      </c>
      <c r="H86" s="12">
        <v>126462.07</v>
      </c>
      <c r="I86" s="11">
        <f t="shared" si="1"/>
        <v>97.562948904884252</v>
      </c>
    </row>
    <row r="87" spans="1:9">
      <c r="A87" s="25" t="s">
        <v>49</v>
      </c>
      <c r="B87" s="25"/>
      <c r="C87" s="25"/>
      <c r="D87" s="25"/>
      <c r="E87" s="25"/>
      <c r="F87" s="12">
        <v>10440</v>
      </c>
      <c r="G87" s="12">
        <v>9500</v>
      </c>
      <c r="H87" s="14"/>
      <c r="I87" s="11">
        <f t="shared" si="1"/>
        <v>0</v>
      </c>
    </row>
    <row r="88" spans="1:9">
      <c r="A88" s="28" t="s">
        <v>50</v>
      </c>
      <c r="B88" s="28"/>
      <c r="C88" s="28"/>
      <c r="D88" s="28"/>
      <c r="E88" s="28"/>
      <c r="F88" s="10">
        <v>102676</v>
      </c>
      <c r="G88" s="10">
        <v>59656</v>
      </c>
      <c r="H88" s="10">
        <v>55183.51</v>
      </c>
      <c r="I88" s="11">
        <f t="shared" si="1"/>
        <v>92.502866434222881</v>
      </c>
    </row>
    <row r="89" spans="1:9">
      <c r="A89" s="29" t="s">
        <v>52</v>
      </c>
      <c r="B89" s="29"/>
      <c r="C89" s="29"/>
      <c r="D89" s="29"/>
      <c r="E89" s="29"/>
      <c r="F89" s="12">
        <v>2493</v>
      </c>
      <c r="G89" s="12">
        <v>1993</v>
      </c>
      <c r="H89" s="12">
        <v>1045.93</v>
      </c>
      <c r="I89" s="11">
        <f t="shared" si="1"/>
        <v>52.48018063221275</v>
      </c>
    </row>
    <row r="90" spans="1:9">
      <c r="A90" s="29" t="s">
        <v>53</v>
      </c>
      <c r="B90" s="29"/>
      <c r="C90" s="29"/>
      <c r="D90" s="29"/>
      <c r="E90" s="29"/>
      <c r="F90" s="12">
        <v>29620</v>
      </c>
      <c r="G90" s="12">
        <v>17700</v>
      </c>
      <c r="H90" s="12">
        <v>16516.330000000002</v>
      </c>
      <c r="I90" s="11">
        <f t="shared" si="1"/>
        <v>93.312598870056505</v>
      </c>
    </row>
    <row r="91" spans="1:9">
      <c r="A91" s="29" t="s">
        <v>54</v>
      </c>
      <c r="B91" s="29"/>
      <c r="C91" s="29"/>
      <c r="D91" s="29"/>
      <c r="E91" s="29"/>
      <c r="F91" s="12">
        <v>67563</v>
      </c>
      <c r="G91" s="12">
        <v>37563</v>
      </c>
      <c r="H91" s="12">
        <v>36011.46</v>
      </c>
      <c r="I91" s="11">
        <f t="shared" si="1"/>
        <v>95.869499241274653</v>
      </c>
    </row>
    <row r="92" spans="1:9">
      <c r="A92" s="29" t="s">
        <v>55</v>
      </c>
      <c r="B92" s="29"/>
      <c r="C92" s="29"/>
      <c r="D92" s="29"/>
      <c r="E92" s="29"/>
      <c r="F92" s="12">
        <v>3000</v>
      </c>
      <c r="G92" s="12">
        <v>2400</v>
      </c>
      <c r="H92" s="12">
        <v>1609.79</v>
      </c>
      <c r="I92" s="11">
        <f t="shared" si="1"/>
        <v>67.074583333333322</v>
      </c>
    </row>
    <row r="93" spans="1:9">
      <c r="A93" s="27" t="s">
        <v>58</v>
      </c>
      <c r="B93" s="27"/>
      <c r="C93" s="27"/>
      <c r="D93" s="27"/>
      <c r="E93" s="27"/>
      <c r="F93" s="10">
        <v>104878400</v>
      </c>
      <c r="G93" s="10">
        <v>64078325</v>
      </c>
      <c r="H93" s="10">
        <v>58572140.219999999</v>
      </c>
      <c r="I93" s="11">
        <f t="shared" si="1"/>
        <v>91.407102510872434</v>
      </c>
    </row>
    <row r="94" spans="1:9">
      <c r="A94" s="25" t="s">
        <v>59</v>
      </c>
      <c r="B94" s="25"/>
      <c r="C94" s="25"/>
      <c r="D94" s="25"/>
      <c r="E94" s="25"/>
      <c r="F94" s="12">
        <v>104878400</v>
      </c>
      <c r="G94" s="12">
        <v>64078325</v>
      </c>
      <c r="H94" s="12">
        <v>58572140.219999999</v>
      </c>
      <c r="I94" s="11">
        <f t="shared" si="1"/>
        <v>91.407102510872434</v>
      </c>
    </row>
    <row r="95" spans="1:9">
      <c r="A95" s="23" t="s">
        <v>62</v>
      </c>
      <c r="B95" s="23"/>
      <c r="C95" s="23"/>
      <c r="D95" s="23"/>
      <c r="E95" s="23"/>
      <c r="F95" s="12">
        <v>11373</v>
      </c>
      <c r="G95" s="12">
        <v>6635</v>
      </c>
      <c r="H95" s="12">
        <v>5411.2</v>
      </c>
      <c r="I95" s="11">
        <f t="shared" si="1"/>
        <v>81.555388093443852</v>
      </c>
    </row>
    <row r="96" spans="1:9">
      <c r="A96" s="31" t="s">
        <v>63</v>
      </c>
      <c r="B96" s="31"/>
      <c r="C96" s="31"/>
      <c r="D96" s="31"/>
      <c r="E96" s="31"/>
      <c r="F96" s="10">
        <v>21867940.760000002</v>
      </c>
      <c r="G96" s="10">
        <v>13420000</v>
      </c>
      <c r="H96" s="10">
        <v>10213995</v>
      </c>
      <c r="I96" s="11">
        <f t="shared" si="1"/>
        <v>76.110245901639345</v>
      </c>
    </row>
    <row r="97" spans="1:9">
      <c r="A97" s="27" t="s">
        <v>68</v>
      </c>
      <c r="B97" s="27"/>
      <c r="C97" s="27"/>
      <c r="D97" s="27"/>
      <c r="E97" s="27"/>
      <c r="F97" s="10">
        <v>21867940.760000002</v>
      </c>
      <c r="G97" s="10">
        <v>13420000</v>
      </c>
      <c r="H97" s="10">
        <v>10213995</v>
      </c>
      <c r="I97" s="11">
        <f t="shared" si="1"/>
        <v>76.110245901639345</v>
      </c>
    </row>
    <row r="98" spans="1:9">
      <c r="A98" s="25" t="s">
        <v>69</v>
      </c>
      <c r="B98" s="25"/>
      <c r="C98" s="25"/>
      <c r="D98" s="25"/>
      <c r="E98" s="25"/>
      <c r="F98" s="12">
        <v>21867940.760000002</v>
      </c>
      <c r="G98" s="12">
        <v>13420000</v>
      </c>
      <c r="H98" s="12">
        <v>10213995</v>
      </c>
      <c r="I98" s="11">
        <f t="shared" si="1"/>
        <v>76.110245901639345</v>
      </c>
    </row>
    <row r="99" spans="1:9" ht="30.75" customHeight="1">
      <c r="A99" s="32" t="s">
        <v>20</v>
      </c>
      <c r="B99" s="32"/>
      <c r="C99" s="32"/>
      <c r="D99" s="32"/>
      <c r="E99" s="32"/>
      <c r="F99" s="10">
        <v>215481177</v>
      </c>
      <c r="G99" s="10">
        <v>123650917.89</v>
      </c>
      <c r="H99" s="10">
        <v>104425403.20999999</v>
      </c>
      <c r="I99" s="11">
        <f t="shared" si="1"/>
        <v>84.451781670474091</v>
      </c>
    </row>
    <row r="100" spans="1:9">
      <c r="A100" s="31" t="s">
        <v>41</v>
      </c>
      <c r="B100" s="31"/>
      <c r="C100" s="31"/>
      <c r="D100" s="31"/>
      <c r="E100" s="31"/>
      <c r="F100" s="10">
        <v>211489107</v>
      </c>
      <c r="G100" s="10">
        <v>122321503.89</v>
      </c>
      <c r="H100" s="10">
        <v>103861740.31999999</v>
      </c>
      <c r="I100" s="11">
        <f t="shared" si="1"/>
        <v>84.908815716817614</v>
      </c>
    </row>
    <row r="101" spans="1:9">
      <c r="A101" s="27" t="s">
        <v>42</v>
      </c>
      <c r="B101" s="27"/>
      <c r="C101" s="27"/>
      <c r="D101" s="27"/>
      <c r="E101" s="27"/>
      <c r="F101" s="10">
        <v>115285911</v>
      </c>
      <c r="G101" s="10">
        <v>69230309</v>
      </c>
      <c r="H101" s="10">
        <v>62359798.350000001</v>
      </c>
      <c r="I101" s="11">
        <f t="shared" si="1"/>
        <v>90.075863087654284</v>
      </c>
    </row>
    <row r="102" spans="1:9">
      <c r="A102" s="28" t="s">
        <v>43</v>
      </c>
      <c r="B102" s="28"/>
      <c r="C102" s="28"/>
      <c r="D102" s="28"/>
      <c r="E102" s="28"/>
      <c r="F102" s="10">
        <v>94475852</v>
      </c>
      <c r="G102" s="10">
        <v>56726898</v>
      </c>
      <c r="H102" s="10">
        <v>51174544.409999996</v>
      </c>
      <c r="I102" s="11">
        <f t="shared" si="1"/>
        <v>90.212132540721683</v>
      </c>
    </row>
    <row r="103" spans="1:9">
      <c r="A103" s="29" t="s">
        <v>44</v>
      </c>
      <c r="B103" s="29"/>
      <c r="C103" s="29"/>
      <c r="D103" s="29"/>
      <c r="E103" s="29"/>
      <c r="F103" s="12">
        <v>94475852</v>
      </c>
      <c r="G103" s="12">
        <v>56726898</v>
      </c>
      <c r="H103" s="12">
        <v>51174544.409999996</v>
      </c>
      <c r="I103" s="11">
        <f t="shared" si="1"/>
        <v>90.212132540721683</v>
      </c>
    </row>
    <row r="104" spans="1:9">
      <c r="A104" s="25" t="s">
        <v>45</v>
      </c>
      <c r="B104" s="25"/>
      <c r="C104" s="25"/>
      <c r="D104" s="25"/>
      <c r="E104" s="25"/>
      <c r="F104" s="12">
        <v>20810059</v>
      </c>
      <c r="G104" s="12">
        <v>12503411</v>
      </c>
      <c r="H104" s="12">
        <v>11185253.939999999</v>
      </c>
      <c r="I104" s="11">
        <f t="shared" si="1"/>
        <v>89.457620324565823</v>
      </c>
    </row>
    <row r="105" spans="1:9">
      <c r="A105" s="27" t="s">
        <v>46</v>
      </c>
      <c r="B105" s="27"/>
      <c r="C105" s="27"/>
      <c r="D105" s="27"/>
      <c r="E105" s="27"/>
      <c r="F105" s="10">
        <v>19249438</v>
      </c>
      <c r="G105" s="10">
        <v>11612963.91</v>
      </c>
      <c r="H105" s="10">
        <v>7545832.1699999999</v>
      </c>
      <c r="I105" s="11">
        <f t="shared" si="1"/>
        <v>64.977659695491113</v>
      </c>
    </row>
    <row r="106" spans="1:9">
      <c r="A106" s="25" t="s">
        <v>47</v>
      </c>
      <c r="B106" s="25"/>
      <c r="C106" s="25"/>
      <c r="D106" s="25"/>
      <c r="E106" s="25"/>
      <c r="F106" s="12">
        <v>4239678</v>
      </c>
      <c r="G106" s="12">
        <v>2913941</v>
      </c>
      <c r="H106" s="12">
        <v>2216869.63</v>
      </c>
      <c r="I106" s="11">
        <f t="shared" si="1"/>
        <v>76.078054771870811</v>
      </c>
    </row>
    <row r="107" spans="1:9">
      <c r="A107" s="25" t="s">
        <v>77</v>
      </c>
      <c r="B107" s="25"/>
      <c r="C107" s="25"/>
      <c r="D107" s="25"/>
      <c r="E107" s="25"/>
      <c r="F107" s="12">
        <v>159359</v>
      </c>
      <c r="G107" s="12">
        <v>97950</v>
      </c>
      <c r="H107" s="12">
        <v>81664.73</v>
      </c>
      <c r="I107" s="11">
        <f t="shared" si="1"/>
        <v>83.37389484430831</v>
      </c>
    </row>
    <row r="108" spans="1:9">
      <c r="A108" s="25" t="s">
        <v>78</v>
      </c>
      <c r="B108" s="25"/>
      <c r="C108" s="25"/>
      <c r="D108" s="25"/>
      <c r="E108" s="25"/>
      <c r="F108" s="12">
        <v>870201</v>
      </c>
      <c r="G108" s="12">
        <v>494751</v>
      </c>
      <c r="H108" s="12">
        <v>431561.11</v>
      </c>
      <c r="I108" s="11">
        <f t="shared" si="1"/>
        <v>87.227940923818238</v>
      </c>
    </row>
    <row r="109" spans="1:9">
      <c r="A109" s="25" t="s">
        <v>48</v>
      </c>
      <c r="B109" s="25"/>
      <c r="C109" s="25"/>
      <c r="D109" s="25"/>
      <c r="E109" s="25"/>
      <c r="F109" s="12">
        <v>7307540</v>
      </c>
      <c r="G109" s="12">
        <v>4569592.91</v>
      </c>
      <c r="H109" s="12">
        <v>2252062.94</v>
      </c>
      <c r="I109" s="11">
        <f t="shared" si="1"/>
        <v>49.283666715072869</v>
      </c>
    </row>
    <row r="110" spans="1:9">
      <c r="A110" s="25" t="s">
        <v>49</v>
      </c>
      <c r="B110" s="25"/>
      <c r="C110" s="25"/>
      <c r="D110" s="25"/>
      <c r="E110" s="25"/>
      <c r="F110" s="12">
        <v>275835</v>
      </c>
      <c r="G110" s="12">
        <v>157995</v>
      </c>
      <c r="H110" s="12">
        <v>94782.31</v>
      </c>
      <c r="I110" s="11">
        <f t="shared" si="1"/>
        <v>59.990702237412577</v>
      </c>
    </row>
    <row r="111" spans="1:9">
      <c r="A111" s="28" t="s">
        <v>50</v>
      </c>
      <c r="B111" s="28"/>
      <c r="C111" s="28"/>
      <c r="D111" s="28"/>
      <c r="E111" s="28"/>
      <c r="F111" s="10">
        <v>2695661</v>
      </c>
      <c r="G111" s="10">
        <v>1583347</v>
      </c>
      <c r="H111" s="10">
        <v>1424425.25</v>
      </c>
      <c r="I111" s="11">
        <f t="shared" si="1"/>
        <v>89.962923477923667</v>
      </c>
    </row>
    <row r="112" spans="1:9">
      <c r="A112" s="29" t="s">
        <v>51</v>
      </c>
      <c r="B112" s="29"/>
      <c r="C112" s="29"/>
      <c r="D112" s="29"/>
      <c r="E112" s="29"/>
      <c r="F112" s="12">
        <v>834956</v>
      </c>
      <c r="G112" s="12">
        <v>551040</v>
      </c>
      <c r="H112" s="12">
        <v>525345.27</v>
      </c>
      <c r="I112" s="11">
        <f t="shared" si="1"/>
        <v>95.337048127177709</v>
      </c>
    </row>
    <row r="113" spans="1:9">
      <c r="A113" s="29" t="s">
        <v>52</v>
      </c>
      <c r="B113" s="29"/>
      <c r="C113" s="29"/>
      <c r="D113" s="29"/>
      <c r="E113" s="29"/>
      <c r="F113" s="12">
        <v>176888</v>
      </c>
      <c r="G113" s="12">
        <v>99973</v>
      </c>
      <c r="H113" s="12">
        <v>62361.45</v>
      </c>
      <c r="I113" s="11">
        <f t="shared" si="1"/>
        <v>62.378292138877491</v>
      </c>
    </row>
    <row r="114" spans="1:9">
      <c r="A114" s="29" t="s">
        <v>53</v>
      </c>
      <c r="B114" s="29"/>
      <c r="C114" s="29"/>
      <c r="D114" s="29"/>
      <c r="E114" s="29"/>
      <c r="F114" s="12">
        <v>985327</v>
      </c>
      <c r="G114" s="12">
        <v>531019</v>
      </c>
      <c r="H114" s="12">
        <v>473414.76</v>
      </c>
      <c r="I114" s="11">
        <f t="shared" si="1"/>
        <v>89.152132032940443</v>
      </c>
    </row>
    <row r="115" spans="1:9">
      <c r="A115" s="29" t="s">
        <v>54</v>
      </c>
      <c r="B115" s="29"/>
      <c r="C115" s="29"/>
      <c r="D115" s="29"/>
      <c r="E115" s="29"/>
      <c r="F115" s="12">
        <v>645218</v>
      </c>
      <c r="G115" s="12">
        <v>368563</v>
      </c>
      <c r="H115" s="12">
        <v>338112.75</v>
      </c>
      <c r="I115" s="11">
        <f t="shared" si="1"/>
        <v>91.738115328993956</v>
      </c>
    </row>
    <row r="116" spans="1:9">
      <c r="A116" s="29" t="s">
        <v>55</v>
      </c>
      <c r="B116" s="29"/>
      <c r="C116" s="29"/>
      <c r="D116" s="29"/>
      <c r="E116" s="29"/>
      <c r="F116" s="12">
        <v>53272</v>
      </c>
      <c r="G116" s="12">
        <v>32752</v>
      </c>
      <c r="H116" s="12">
        <v>25191.02</v>
      </c>
      <c r="I116" s="11">
        <f t="shared" si="1"/>
        <v>76.91444797264289</v>
      </c>
    </row>
    <row r="117" spans="1:9">
      <c r="A117" s="28" t="s">
        <v>56</v>
      </c>
      <c r="B117" s="28"/>
      <c r="C117" s="28"/>
      <c r="D117" s="28"/>
      <c r="E117" s="28"/>
      <c r="F117" s="10">
        <v>3701164</v>
      </c>
      <c r="G117" s="10">
        <v>1795387</v>
      </c>
      <c r="H117" s="10">
        <v>1044466.2</v>
      </c>
      <c r="I117" s="11">
        <f t="shared" si="1"/>
        <v>58.174989570493722</v>
      </c>
    </row>
    <row r="118" spans="1:9">
      <c r="A118" s="29" t="s">
        <v>57</v>
      </c>
      <c r="B118" s="29"/>
      <c r="C118" s="29"/>
      <c r="D118" s="29"/>
      <c r="E118" s="29"/>
      <c r="F118" s="12">
        <v>3701164</v>
      </c>
      <c r="G118" s="12">
        <v>1795387</v>
      </c>
      <c r="H118" s="12">
        <v>1044466.2</v>
      </c>
      <c r="I118" s="11">
        <f t="shared" si="1"/>
        <v>58.174989570493722</v>
      </c>
    </row>
    <row r="119" spans="1:9">
      <c r="A119" s="27" t="s">
        <v>58</v>
      </c>
      <c r="B119" s="27"/>
      <c r="C119" s="27"/>
      <c r="D119" s="27"/>
      <c r="E119" s="27"/>
      <c r="F119" s="10">
        <v>1518700</v>
      </c>
      <c r="G119" s="10">
        <v>923473</v>
      </c>
      <c r="H119" s="10">
        <v>911544.54</v>
      </c>
      <c r="I119" s="11">
        <f t="shared" si="1"/>
        <v>98.708304411715346</v>
      </c>
    </row>
    <row r="120" spans="1:9">
      <c r="A120" s="25" t="s">
        <v>59</v>
      </c>
      <c r="B120" s="25"/>
      <c r="C120" s="25"/>
      <c r="D120" s="25"/>
      <c r="E120" s="25"/>
      <c r="F120" s="12">
        <v>1518700</v>
      </c>
      <c r="G120" s="12">
        <v>923473</v>
      </c>
      <c r="H120" s="12">
        <v>911544.54</v>
      </c>
      <c r="I120" s="11">
        <f t="shared" si="1"/>
        <v>98.708304411715346</v>
      </c>
    </row>
    <row r="121" spans="1:9">
      <c r="A121" s="27" t="s">
        <v>60</v>
      </c>
      <c r="B121" s="27"/>
      <c r="C121" s="27"/>
      <c r="D121" s="27"/>
      <c r="E121" s="27"/>
      <c r="F121" s="10">
        <v>75077164</v>
      </c>
      <c r="G121" s="10">
        <v>40346627.979999997</v>
      </c>
      <c r="H121" s="10">
        <v>32872315.579999998</v>
      </c>
      <c r="I121" s="11">
        <f t="shared" si="1"/>
        <v>81.474753221743711</v>
      </c>
    </row>
    <row r="122" spans="1:9">
      <c r="A122" s="25" t="s">
        <v>61</v>
      </c>
      <c r="B122" s="25"/>
      <c r="C122" s="25"/>
      <c r="D122" s="25"/>
      <c r="E122" s="25"/>
      <c r="F122" s="12">
        <v>75077164</v>
      </c>
      <c r="G122" s="12">
        <v>40346627.979999997</v>
      </c>
      <c r="H122" s="12">
        <v>32872315.579999998</v>
      </c>
      <c r="I122" s="11">
        <f t="shared" si="1"/>
        <v>81.474753221743711</v>
      </c>
    </row>
    <row r="123" spans="1:9">
      <c r="A123" s="23" t="s">
        <v>62</v>
      </c>
      <c r="B123" s="23"/>
      <c r="C123" s="23"/>
      <c r="D123" s="23"/>
      <c r="E123" s="23"/>
      <c r="F123" s="12">
        <v>357894</v>
      </c>
      <c r="G123" s="12">
        <v>208130</v>
      </c>
      <c r="H123" s="12">
        <v>172249.68</v>
      </c>
      <c r="I123" s="11">
        <f t="shared" si="1"/>
        <v>82.760620765867486</v>
      </c>
    </row>
    <row r="124" spans="1:9">
      <c r="A124" s="31" t="s">
        <v>63</v>
      </c>
      <c r="B124" s="31"/>
      <c r="C124" s="31"/>
      <c r="D124" s="31"/>
      <c r="E124" s="31"/>
      <c r="F124" s="10">
        <v>3992070</v>
      </c>
      <c r="G124" s="10">
        <v>1329414</v>
      </c>
      <c r="H124" s="10">
        <v>563662.89</v>
      </c>
      <c r="I124" s="11">
        <f t="shared" si="1"/>
        <v>42.399349638261668</v>
      </c>
    </row>
    <row r="125" spans="1:9">
      <c r="A125" s="27" t="s">
        <v>64</v>
      </c>
      <c r="B125" s="27"/>
      <c r="C125" s="27"/>
      <c r="D125" s="27"/>
      <c r="E125" s="27"/>
      <c r="F125" s="10">
        <v>2327300</v>
      </c>
      <c r="G125" s="10">
        <v>563844</v>
      </c>
      <c r="H125" s="10">
        <v>464073.94</v>
      </c>
      <c r="I125" s="11">
        <f t="shared" si="1"/>
        <v>82.305378792715715</v>
      </c>
    </row>
    <row r="126" spans="1:9">
      <c r="A126" s="25" t="s">
        <v>65</v>
      </c>
      <c r="B126" s="25"/>
      <c r="C126" s="25"/>
      <c r="D126" s="25"/>
      <c r="E126" s="25"/>
      <c r="F126" s="12">
        <v>2327300</v>
      </c>
      <c r="G126" s="12">
        <v>563844</v>
      </c>
      <c r="H126" s="12">
        <v>464073.94</v>
      </c>
      <c r="I126" s="11">
        <f t="shared" si="1"/>
        <v>82.305378792715715</v>
      </c>
    </row>
    <row r="127" spans="1:9">
      <c r="A127" s="27" t="s">
        <v>68</v>
      </c>
      <c r="B127" s="27"/>
      <c r="C127" s="27"/>
      <c r="D127" s="27"/>
      <c r="E127" s="27"/>
      <c r="F127" s="10">
        <v>1664770</v>
      </c>
      <c r="G127" s="10">
        <v>765570</v>
      </c>
      <c r="H127" s="10">
        <v>99588.95</v>
      </c>
      <c r="I127" s="11">
        <f t="shared" si="1"/>
        <v>13.00847081259715</v>
      </c>
    </row>
    <row r="128" spans="1:9">
      <c r="A128" s="25" t="s">
        <v>83</v>
      </c>
      <c r="B128" s="25"/>
      <c r="C128" s="25"/>
      <c r="D128" s="25"/>
      <c r="E128" s="25"/>
      <c r="F128" s="12">
        <v>1664770</v>
      </c>
      <c r="G128" s="12">
        <v>765570</v>
      </c>
      <c r="H128" s="12">
        <v>99588.95</v>
      </c>
      <c r="I128" s="11">
        <f t="shared" si="1"/>
        <v>13.00847081259715</v>
      </c>
    </row>
    <row r="129" spans="1:9" ht="36.75" customHeight="1">
      <c r="A129" s="32" t="s">
        <v>21</v>
      </c>
      <c r="B129" s="32"/>
      <c r="C129" s="32"/>
      <c r="D129" s="32"/>
      <c r="E129" s="32"/>
      <c r="F129" s="10">
        <v>223183321</v>
      </c>
      <c r="G129" s="10">
        <v>126875683</v>
      </c>
      <c r="H129" s="10">
        <v>116020146.22</v>
      </c>
      <c r="I129" s="11">
        <f t="shared" si="1"/>
        <v>91.443957956860814</v>
      </c>
    </row>
    <row r="130" spans="1:9">
      <c r="A130" s="31" t="s">
        <v>41</v>
      </c>
      <c r="B130" s="31"/>
      <c r="C130" s="31"/>
      <c r="D130" s="31"/>
      <c r="E130" s="31"/>
      <c r="F130" s="10">
        <v>217636248</v>
      </c>
      <c r="G130" s="10">
        <v>125353209</v>
      </c>
      <c r="H130" s="10">
        <v>115415242.13</v>
      </c>
      <c r="I130" s="11">
        <f t="shared" si="1"/>
        <v>92.072028351503945</v>
      </c>
    </row>
    <row r="131" spans="1:9">
      <c r="A131" s="27" t="s">
        <v>42</v>
      </c>
      <c r="B131" s="27"/>
      <c r="C131" s="27"/>
      <c r="D131" s="27"/>
      <c r="E131" s="27"/>
      <c r="F131" s="10">
        <v>153188177</v>
      </c>
      <c r="G131" s="10">
        <v>91243141</v>
      </c>
      <c r="H131" s="10">
        <v>84778251.219999999</v>
      </c>
      <c r="I131" s="11">
        <f t="shared" si="1"/>
        <v>92.914656697318208</v>
      </c>
    </row>
    <row r="132" spans="1:9">
      <c r="A132" s="28" t="s">
        <v>43</v>
      </c>
      <c r="B132" s="28"/>
      <c r="C132" s="28"/>
      <c r="D132" s="28"/>
      <c r="E132" s="28"/>
      <c r="F132" s="10">
        <v>125512644</v>
      </c>
      <c r="G132" s="10">
        <v>74726204</v>
      </c>
      <c r="H132" s="10">
        <v>69522732.420000002</v>
      </c>
      <c r="I132" s="11">
        <f t="shared" si="1"/>
        <v>93.036617275514217</v>
      </c>
    </row>
    <row r="133" spans="1:9">
      <c r="A133" s="29" t="s">
        <v>44</v>
      </c>
      <c r="B133" s="29"/>
      <c r="C133" s="29"/>
      <c r="D133" s="29"/>
      <c r="E133" s="29"/>
      <c r="F133" s="12">
        <v>125512644</v>
      </c>
      <c r="G133" s="12">
        <v>74726204</v>
      </c>
      <c r="H133" s="12">
        <v>69522732.420000002</v>
      </c>
      <c r="I133" s="11">
        <f t="shared" si="1"/>
        <v>93.036617275514217</v>
      </c>
    </row>
    <row r="134" spans="1:9">
      <c r="A134" s="25" t="s">
        <v>45</v>
      </c>
      <c r="B134" s="25"/>
      <c r="C134" s="25"/>
      <c r="D134" s="25"/>
      <c r="E134" s="25"/>
      <c r="F134" s="12">
        <v>27675533</v>
      </c>
      <c r="G134" s="12">
        <v>16516937</v>
      </c>
      <c r="H134" s="12">
        <v>15255518.800000001</v>
      </c>
      <c r="I134" s="11">
        <f t="shared" si="1"/>
        <v>92.362880599471936</v>
      </c>
    </row>
    <row r="135" spans="1:9">
      <c r="A135" s="27" t="s">
        <v>46</v>
      </c>
      <c r="B135" s="27"/>
      <c r="C135" s="27"/>
      <c r="D135" s="27"/>
      <c r="E135" s="27"/>
      <c r="F135" s="10">
        <v>20467430</v>
      </c>
      <c r="G135" s="10">
        <v>10284083</v>
      </c>
      <c r="H135" s="10">
        <v>8839076</v>
      </c>
      <c r="I135" s="11">
        <f t="shared" si="1"/>
        <v>85.949092398418031</v>
      </c>
    </row>
    <row r="136" spans="1:9">
      <c r="A136" s="25" t="s">
        <v>47</v>
      </c>
      <c r="B136" s="25"/>
      <c r="C136" s="25"/>
      <c r="D136" s="25"/>
      <c r="E136" s="25"/>
      <c r="F136" s="12">
        <v>2291662</v>
      </c>
      <c r="G136" s="12">
        <v>1214439</v>
      </c>
      <c r="H136" s="12">
        <v>898170.77</v>
      </c>
      <c r="I136" s="11">
        <f t="shared" ref="I136:I199" si="2">SUM(H136)/G136*100</f>
        <v>73.957668520197402</v>
      </c>
    </row>
    <row r="137" spans="1:9">
      <c r="A137" s="25" t="s">
        <v>48</v>
      </c>
      <c r="B137" s="25"/>
      <c r="C137" s="25"/>
      <c r="D137" s="25"/>
      <c r="E137" s="25"/>
      <c r="F137" s="12">
        <v>6470357</v>
      </c>
      <c r="G137" s="12">
        <v>3036890</v>
      </c>
      <c r="H137" s="12">
        <v>2486169.5499999998</v>
      </c>
      <c r="I137" s="11">
        <f t="shared" si="2"/>
        <v>81.86564380007178</v>
      </c>
    </row>
    <row r="138" spans="1:9">
      <c r="A138" s="28" t="s">
        <v>50</v>
      </c>
      <c r="B138" s="28"/>
      <c r="C138" s="28"/>
      <c r="D138" s="28"/>
      <c r="E138" s="28"/>
      <c r="F138" s="10">
        <v>9362100</v>
      </c>
      <c r="G138" s="10">
        <v>4642135</v>
      </c>
      <c r="H138" s="10">
        <v>4275545.68</v>
      </c>
      <c r="I138" s="11">
        <f t="shared" si="2"/>
        <v>92.103001743809685</v>
      </c>
    </row>
    <row r="139" spans="1:9">
      <c r="A139" s="29" t="s">
        <v>51</v>
      </c>
      <c r="B139" s="29"/>
      <c r="C139" s="29"/>
      <c r="D139" s="29"/>
      <c r="E139" s="29"/>
      <c r="F139" s="12">
        <v>4300598</v>
      </c>
      <c r="G139" s="12">
        <v>2446995</v>
      </c>
      <c r="H139" s="12">
        <v>2426145.2799999998</v>
      </c>
      <c r="I139" s="11">
        <f t="shared" si="2"/>
        <v>99.147945950032579</v>
      </c>
    </row>
    <row r="140" spans="1:9">
      <c r="A140" s="29" t="s">
        <v>52</v>
      </c>
      <c r="B140" s="29"/>
      <c r="C140" s="29"/>
      <c r="D140" s="29"/>
      <c r="E140" s="29"/>
      <c r="F140" s="12">
        <v>340548</v>
      </c>
      <c r="G140" s="12">
        <v>147077</v>
      </c>
      <c r="H140" s="12">
        <v>83838.94</v>
      </c>
      <c r="I140" s="11">
        <f t="shared" si="2"/>
        <v>57.003433575610053</v>
      </c>
    </row>
    <row r="141" spans="1:9">
      <c r="A141" s="29" t="s">
        <v>53</v>
      </c>
      <c r="B141" s="29"/>
      <c r="C141" s="29"/>
      <c r="D141" s="29"/>
      <c r="E141" s="29"/>
      <c r="F141" s="12">
        <v>3057950</v>
      </c>
      <c r="G141" s="12">
        <v>1154202</v>
      </c>
      <c r="H141" s="12">
        <v>935379.44</v>
      </c>
      <c r="I141" s="11">
        <f t="shared" si="2"/>
        <v>81.041225019537293</v>
      </c>
    </row>
    <row r="142" spans="1:9">
      <c r="A142" s="29" t="s">
        <v>54</v>
      </c>
      <c r="B142" s="29"/>
      <c r="C142" s="29"/>
      <c r="D142" s="29"/>
      <c r="E142" s="29"/>
      <c r="F142" s="12">
        <v>1112979</v>
      </c>
      <c r="G142" s="12">
        <v>686846</v>
      </c>
      <c r="H142" s="12">
        <v>647726.93999999994</v>
      </c>
      <c r="I142" s="11">
        <f t="shared" si="2"/>
        <v>94.304536970441688</v>
      </c>
    </row>
    <row r="143" spans="1:9">
      <c r="A143" s="29" t="s">
        <v>55</v>
      </c>
      <c r="B143" s="29"/>
      <c r="C143" s="29"/>
      <c r="D143" s="29"/>
      <c r="E143" s="29"/>
      <c r="F143" s="12">
        <v>550025</v>
      </c>
      <c r="G143" s="12">
        <v>207015</v>
      </c>
      <c r="H143" s="12">
        <v>182455.08</v>
      </c>
      <c r="I143" s="11">
        <f t="shared" si="2"/>
        <v>88.136164046083607</v>
      </c>
    </row>
    <row r="144" spans="1:9">
      <c r="A144" s="28" t="s">
        <v>56</v>
      </c>
      <c r="B144" s="28"/>
      <c r="C144" s="28"/>
      <c r="D144" s="28"/>
      <c r="E144" s="28"/>
      <c r="F144" s="10">
        <v>2343311</v>
      </c>
      <c r="G144" s="10">
        <v>1390619</v>
      </c>
      <c r="H144" s="10">
        <v>1179190</v>
      </c>
      <c r="I144" s="11">
        <f t="shared" si="2"/>
        <v>84.796051254872822</v>
      </c>
    </row>
    <row r="145" spans="1:9">
      <c r="A145" s="29" t="s">
        <v>84</v>
      </c>
      <c r="B145" s="29"/>
      <c r="C145" s="29"/>
      <c r="D145" s="29"/>
      <c r="E145" s="29"/>
      <c r="F145" s="12">
        <v>5390</v>
      </c>
      <c r="G145" s="12">
        <v>5390</v>
      </c>
      <c r="H145" s="14"/>
      <c r="I145" s="11">
        <f t="shared" si="2"/>
        <v>0</v>
      </c>
    </row>
    <row r="146" spans="1:9">
      <c r="A146" s="29" t="s">
        <v>57</v>
      </c>
      <c r="B146" s="29"/>
      <c r="C146" s="29"/>
      <c r="D146" s="29"/>
      <c r="E146" s="29"/>
      <c r="F146" s="12">
        <v>2337921</v>
      </c>
      <c r="G146" s="12">
        <v>1385229</v>
      </c>
      <c r="H146" s="12">
        <v>1179190</v>
      </c>
      <c r="I146" s="11">
        <f t="shared" si="2"/>
        <v>85.125997217788537</v>
      </c>
    </row>
    <row r="147" spans="1:9">
      <c r="A147" s="27" t="s">
        <v>58</v>
      </c>
      <c r="B147" s="27"/>
      <c r="C147" s="27"/>
      <c r="D147" s="27"/>
      <c r="E147" s="27"/>
      <c r="F147" s="10">
        <v>43956576</v>
      </c>
      <c r="G147" s="10">
        <v>23802320</v>
      </c>
      <c r="H147" s="10">
        <v>21793883.629999999</v>
      </c>
      <c r="I147" s="11">
        <f t="shared" si="2"/>
        <v>91.562014249031193</v>
      </c>
    </row>
    <row r="148" spans="1:9">
      <c r="A148" s="25" t="s">
        <v>59</v>
      </c>
      <c r="B148" s="25"/>
      <c r="C148" s="25"/>
      <c r="D148" s="25"/>
      <c r="E148" s="25"/>
      <c r="F148" s="12">
        <v>43956576</v>
      </c>
      <c r="G148" s="12">
        <v>23802320</v>
      </c>
      <c r="H148" s="12">
        <v>21793883.629999999</v>
      </c>
      <c r="I148" s="11">
        <f t="shared" si="2"/>
        <v>91.562014249031193</v>
      </c>
    </row>
    <row r="149" spans="1:9">
      <c r="A149" s="23" t="s">
        <v>62</v>
      </c>
      <c r="B149" s="23"/>
      <c r="C149" s="23"/>
      <c r="D149" s="23"/>
      <c r="E149" s="23"/>
      <c r="F149" s="12">
        <v>24065</v>
      </c>
      <c r="G149" s="12">
        <v>23665</v>
      </c>
      <c r="H149" s="12">
        <v>4031.28</v>
      </c>
      <c r="I149" s="11">
        <f t="shared" si="2"/>
        <v>17.034777096978662</v>
      </c>
    </row>
    <row r="150" spans="1:9">
      <c r="A150" s="31" t="s">
        <v>63</v>
      </c>
      <c r="B150" s="31"/>
      <c r="C150" s="31"/>
      <c r="D150" s="31"/>
      <c r="E150" s="31"/>
      <c r="F150" s="10">
        <v>5547073</v>
      </c>
      <c r="G150" s="10">
        <v>1522474</v>
      </c>
      <c r="H150" s="10">
        <v>604904.09</v>
      </c>
      <c r="I150" s="11">
        <f t="shared" si="2"/>
        <v>39.73165321706643</v>
      </c>
    </row>
    <row r="151" spans="1:9">
      <c r="A151" s="27" t="s">
        <v>64</v>
      </c>
      <c r="B151" s="27"/>
      <c r="C151" s="27"/>
      <c r="D151" s="27"/>
      <c r="E151" s="27"/>
      <c r="F151" s="10">
        <v>1540500</v>
      </c>
      <c r="G151" s="10">
        <v>377740</v>
      </c>
      <c r="H151" s="10">
        <v>266914</v>
      </c>
      <c r="I151" s="11">
        <f t="shared" si="2"/>
        <v>70.660771959548896</v>
      </c>
    </row>
    <row r="152" spans="1:9">
      <c r="A152" s="25" t="s">
        <v>65</v>
      </c>
      <c r="B152" s="25"/>
      <c r="C152" s="25"/>
      <c r="D152" s="25"/>
      <c r="E152" s="25"/>
      <c r="F152" s="12">
        <v>1540500</v>
      </c>
      <c r="G152" s="12">
        <v>377740</v>
      </c>
      <c r="H152" s="12">
        <v>266914</v>
      </c>
      <c r="I152" s="11">
        <f t="shared" si="2"/>
        <v>70.660771959548896</v>
      </c>
    </row>
    <row r="153" spans="1:9">
      <c r="A153" s="27" t="s">
        <v>68</v>
      </c>
      <c r="B153" s="27"/>
      <c r="C153" s="27"/>
      <c r="D153" s="27"/>
      <c r="E153" s="27"/>
      <c r="F153" s="10">
        <v>4006573</v>
      </c>
      <c r="G153" s="10">
        <v>1144734</v>
      </c>
      <c r="H153" s="10">
        <v>337990.09</v>
      </c>
      <c r="I153" s="11">
        <f t="shared" si="2"/>
        <v>29.525644385507903</v>
      </c>
    </row>
    <row r="154" spans="1:9">
      <c r="A154" s="25" t="s">
        <v>69</v>
      </c>
      <c r="B154" s="25"/>
      <c r="C154" s="25"/>
      <c r="D154" s="25"/>
      <c r="E154" s="25"/>
      <c r="F154" s="12">
        <v>4006573</v>
      </c>
      <c r="G154" s="12">
        <v>1144734</v>
      </c>
      <c r="H154" s="12">
        <v>337990.09</v>
      </c>
      <c r="I154" s="11">
        <f t="shared" si="2"/>
        <v>29.525644385507903</v>
      </c>
    </row>
    <row r="155" spans="1:9" ht="39" customHeight="1">
      <c r="A155" s="32" t="s">
        <v>22</v>
      </c>
      <c r="B155" s="32"/>
      <c r="C155" s="32"/>
      <c r="D155" s="32"/>
      <c r="E155" s="32"/>
      <c r="F155" s="10">
        <v>172493086</v>
      </c>
      <c r="G155" s="10">
        <v>95851090</v>
      </c>
      <c r="H155" s="10">
        <v>87010198.049999997</v>
      </c>
      <c r="I155" s="11">
        <f t="shared" si="2"/>
        <v>90.776430450608331</v>
      </c>
    </row>
    <row r="156" spans="1:9">
      <c r="A156" s="31" t="s">
        <v>41</v>
      </c>
      <c r="B156" s="31"/>
      <c r="C156" s="31"/>
      <c r="D156" s="31"/>
      <c r="E156" s="31"/>
      <c r="F156" s="10">
        <v>168912621</v>
      </c>
      <c r="G156" s="10">
        <v>95422904</v>
      </c>
      <c r="H156" s="10">
        <v>87010198.049999997</v>
      </c>
      <c r="I156" s="11">
        <f t="shared" si="2"/>
        <v>91.183766582915979</v>
      </c>
    </row>
    <row r="157" spans="1:9">
      <c r="A157" s="27" t="s">
        <v>42</v>
      </c>
      <c r="B157" s="27"/>
      <c r="C157" s="27"/>
      <c r="D157" s="27"/>
      <c r="E157" s="27"/>
      <c r="F157" s="10">
        <v>115117332</v>
      </c>
      <c r="G157" s="10">
        <v>64165313</v>
      </c>
      <c r="H157" s="10">
        <v>59745156.649999999</v>
      </c>
      <c r="I157" s="11">
        <f t="shared" si="2"/>
        <v>93.111299324605483</v>
      </c>
    </row>
    <row r="158" spans="1:9">
      <c r="A158" s="28" t="s">
        <v>43</v>
      </c>
      <c r="B158" s="28"/>
      <c r="C158" s="28"/>
      <c r="D158" s="28"/>
      <c r="E158" s="28"/>
      <c r="F158" s="10">
        <v>94350434</v>
      </c>
      <c r="G158" s="10">
        <v>52558367</v>
      </c>
      <c r="H158" s="10">
        <v>48971637.380000003</v>
      </c>
      <c r="I158" s="11">
        <f t="shared" si="2"/>
        <v>93.175720965607638</v>
      </c>
    </row>
    <row r="159" spans="1:9">
      <c r="A159" s="29" t="s">
        <v>44</v>
      </c>
      <c r="B159" s="29"/>
      <c r="C159" s="29"/>
      <c r="D159" s="29"/>
      <c r="E159" s="29"/>
      <c r="F159" s="12">
        <v>94350434</v>
      </c>
      <c r="G159" s="12">
        <v>52558367</v>
      </c>
      <c r="H159" s="12">
        <v>48971637.380000003</v>
      </c>
      <c r="I159" s="11">
        <f t="shared" si="2"/>
        <v>93.175720965607638</v>
      </c>
    </row>
    <row r="160" spans="1:9">
      <c r="A160" s="25" t="s">
        <v>45</v>
      </c>
      <c r="B160" s="25"/>
      <c r="C160" s="25"/>
      <c r="D160" s="25"/>
      <c r="E160" s="25"/>
      <c r="F160" s="12">
        <v>20766898</v>
      </c>
      <c r="G160" s="12">
        <v>11606946</v>
      </c>
      <c r="H160" s="12">
        <v>10773519.27</v>
      </c>
      <c r="I160" s="11">
        <f t="shared" si="2"/>
        <v>92.819586392492909</v>
      </c>
    </row>
    <row r="161" spans="1:9">
      <c r="A161" s="27" t="s">
        <v>46</v>
      </c>
      <c r="B161" s="27"/>
      <c r="C161" s="27"/>
      <c r="D161" s="27"/>
      <c r="E161" s="27"/>
      <c r="F161" s="10">
        <v>52489289</v>
      </c>
      <c r="G161" s="10">
        <v>30530091</v>
      </c>
      <c r="H161" s="10">
        <v>26770041.399999999</v>
      </c>
      <c r="I161" s="11">
        <f t="shared" si="2"/>
        <v>87.684119251396922</v>
      </c>
    </row>
    <row r="162" spans="1:9" ht="26.25" customHeight="1">
      <c r="A162" s="25" t="s">
        <v>47</v>
      </c>
      <c r="B162" s="25"/>
      <c r="C162" s="25"/>
      <c r="D162" s="25"/>
      <c r="E162" s="25"/>
      <c r="F162" s="12">
        <v>6336410</v>
      </c>
      <c r="G162" s="12">
        <v>3376790</v>
      </c>
      <c r="H162" s="12">
        <v>1912838.15</v>
      </c>
      <c r="I162" s="11">
        <f t="shared" si="2"/>
        <v>56.646642225308653</v>
      </c>
    </row>
    <row r="163" spans="1:9">
      <c r="A163" s="25" t="s">
        <v>77</v>
      </c>
      <c r="B163" s="25"/>
      <c r="C163" s="25"/>
      <c r="D163" s="25"/>
      <c r="E163" s="25"/>
      <c r="F163" s="12">
        <v>95179</v>
      </c>
      <c r="G163" s="12">
        <v>24454</v>
      </c>
      <c r="H163" s="12">
        <v>24452.04</v>
      </c>
      <c r="I163" s="11">
        <f t="shared" si="2"/>
        <v>99.991984951337216</v>
      </c>
    </row>
    <row r="164" spans="1:9">
      <c r="A164" s="25" t="s">
        <v>48</v>
      </c>
      <c r="B164" s="25"/>
      <c r="C164" s="25"/>
      <c r="D164" s="25"/>
      <c r="E164" s="25"/>
      <c r="F164" s="12">
        <v>16076491</v>
      </c>
      <c r="G164" s="12">
        <v>8700996</v>
      </c>
      <c r="H164" s="12">
        <v>7749176.6600000001</v>
      </c>
      <c r="I164" s="11">
        <f t="shared" si="2"/>
        <v>89.06080016586607</v>
      </c>
    </row>
    <row r="165" spans="1:9">
      <c r="A165" s="25" t="s">
        <v>49</v>
      </c>
      <c r="B165" s="25"/>
      <c r="C165" s="25"/>
      <c r="D165" s="25"/>
      <c r="E165" s="25"/>
      <c r="F165" s="12">
        <v>2636408</v>
      </c>
      <c r="G165" s="12">
        <v>1495166</v>
      </c>
      <c r="H165" s="12">
        <v>1236941.32</v>
      </c>
      <c r="I165" s="11">
        <f t="shared" si="2"/>
        <v>82.72936382983562</v>
      </c>
    </row>
    <row r="166" spans="1:9" ht="27" customHeight="1">
      <c r="A166" s="28" t="s">
        <v>50</v>
      </c>
      <c r="B166" s="28"/>
      <c r="C166" s="28"/>
      <c r="D166" s="28"/>
      <c r="E166" s="28"/>
      <c r="F166" s="10">
        <v>11193198</v>
      </c>
      <c r="G166" s="10">
        <v>5441453</v>
      </c>
      <c r="H166" s="10">
        <v>5012365.33</v>
      </c>
      <c r="I166" s="11">
        <f t="shared" si="2"/>
        <v>92.114465198909187</v>
      </c>
    </row>
    <row r="167" spans="1:9">
      <c r="A167" s="29" t="s">
        <v>51</v>
      </c>
      <c r="B167" s="29"/>
      <c r="C167" s="29"/>
      <c r="D167" s="29"/>
      <c r="E167" s="29"/>
      <c r="F167" s="12">
        <v>2524191</v>
      </c>
      <c r="G167" s="12">
        <v>1553064</v>
      </c>
      <c r="H167" s="12">
        <v>1551466.24</v>
      </c>
      <c r="I167" s="11">
        <f t="shared" si="2"/>
        <v>99.897122076102463</v>
      </c>
    </row>
    <row r="168" spans="1:9" ht="30" customHeight="1">
      <c r="A168" s="29" t="s">
        <v>52</v>
      </c>
      <c r="B168" s="29"/>
      <c r="C168" s="29"/>
      <c r="D168" s="29"/>
      <c r="E168" s="29"/>
      <c r="F168" s="12">
        <v>916681</v>
      </c>
      <c r="G168" s="12">
        <v>370932</v>
      </c>
      <c r="H168" s="12">
        <v>257343.54</v>
      </c>
      <c r="I168" s="11">
        <f t="shared" si="2"/>
        <v>69.377551680631484</v>
      </c>
    </row>
    <row r="169" spans="1:9">
      <c r="A169" s="29" t="s">
        <v>53</v>
      </c>
      <c r="B169" s="29"/>
      <c r="C169" s="29"/>
      <c r="D169" s="29"/>
      <c r="E169" s="29"/>
      <c r="F169" s="12">
        <v>4489747</v>
      </c>
      <c r="G169" s="12">
        <v>2038175</v>
      </c>
      <c r="H169" s="12">
        <v>1916719.93</v>
      </c>
      <c r="I169" s="11">
        <f t="shared" si="2"/>
        <v>94.040989120168774</v>
      </c>
    </row>
    <row r="170" spans="1:9">
      <c r="A170" s="29" t="s">
        <v>54</v>
      </c>
      <c r="B170" s="29"/>
      <c r="C170" s="29"/>
      <c r="D170" s="29"/>
      <c r="E170" s="29"/>
      <c r="F170" s="12">
        <v>2575959</v>
      </c>
      <c r="G170" s="12">
        <v>1330845</v>
      </c>
      <c r="H170" s="12">
        <v>1214339.1399999999</v>
      </c>
      <c r="I170" s="11">
        <f t="shared" si="2"/>
        <v>91.245722830231912</v>
      </c>
    </row>
    <row r="171" spans="1:9">
      <c r="A171" s="29" t="s">
        <v>55</v>
      </c>
      <c r="B171" s="29"/>
      <c r="C171" s="29"/>
      <c r="D171" s="29"/>
      <c r="E171" s="29"/>
      <c r="F171" s="12">
        <v>686620</v>
      </c>
      <c r="G171" s="12">
        <v>148437</v>
      </c>
      <c r="H171" s="12">
        <v>72496.479999999996</v>
      </c>
      <c r="I171" s="11">
        <f t="shared" si="2"/>
        <v>48.839898408078845</v>
      </c>
    </row>
    <row r="172" spans="1:9">
      <c r="A172" s="28" t="s">
        <v>56</v>
      </c>
      <c r="B172" s="28"/>
      <c r="C172" s="28"/>
      <c r="D172" s="28"/>
      <c r="E172" s="28"/>
      <c r="F172" s="10">
        <v>16151603</v>
      </c>
      <c r="G172" s="10">
        <v>11491232</v>
      </c>
      <c r="H172" s="10">
        <v>10834267.9</v>
      </c>
      <c r="I172" s="11">
        <f t="shared" si="2"/>
        <v>94.282909787218642</v>
      </c>
    </row>
    <row r="173" spans="1:9">
      <c r="A173" s="29" t="s">
        <v>57</v>
      </c>
      <c r="B173" s="29"/>
      <c r="C173" s="29"/>
      <c r="D173" s="29"/>
      <c r="E173" s="29"/>
      <c r="F173" s="12">
        <v>16151603</v>
      </c>
      <c r="G173" s="12">
        <v>11491232</v>
      </c>
      <c r="H173" s="12">
        <v>10834267.9</v>
      </c>
      <c r="I173" s="11">
        <f t="shared" si="2"/>
        <v>94.282909787218642</v>
      </c>
    </row>
    <row r="174" spans="1:9">
      <c r="A174" s="27" t="s">
        <v>60</v>
      </c>
      <c r="B174" s="27"/>
      <c r="C174" s="27"/>
      <c r="D174" s="27"/>
      <c r="E174" s="27"/>
      <c r="F174" s="10">
        <v>1290000</v>
      </c>
      <c r="G174" s="10">
        <v>727500</v>
      </c>
      <c r="H174" s="10">
        <v>495000</v>
      </c>
      <c r="I174" s="11">
        <f t="shared" si="2"/>
        <v>68.041237113402062</v>
      </c>
    </row>
    <row r="175" spans="1:9">
      <c r="A175" s="25" t="s">
        <v>61</v>
      </c>
      <c r="B175" s="25"/>
      <c r="C175" s="25"/>
      <c r="D175" s="25"/>
      <c r="E175" s="25"/>
      <c r="F175" s="12">
        <v>1290000</v>
      </c>
      <c r="G175" s="12">
        <v>727500</v>
      </c>
      <c r="H175" s="12">
        <v>495000</v>
      </c>
      <c r="I175" s="11">
        <f t="shared" si="2"/>
        <v>68.041237113402062</v>
      </c>
    </row>
    <row r="176" spans="1:9">
      <c r="A176" s="23" t="s">
        <v>62</v>
      </c>
      <c r="B176" s="23"/>
      <c r="C176" s="23"/>
      <c r="D176" s="23"/>
      <c r="E176" s="23"/>
      <c r="F176" s="12">
        <v>16000</v>
      </c>
      <c r="G176" s="14"/>
      <c r="H176" s="14"/>
      <c r="I176" s="11" t="e">
        <f t="shared" si="2"/>
        <v>#DIV/0!</v>
      </c>
    </row>
    <row r="177" spans="1:9">
      <c r="A177" s="31" t="s">
        <v>63</v>
      </c>
      <c r="B177" s="31"/>
      <c r="C177" s="31"/>
      <c r="D177" s="31"/>
      <c r="E177" s="31"/>
      <c r="F177" s="10">
        <v>3580465</v>
      </c>
      <c r="G177" s="10">
        <v>428186</v>
      </c>
      <c r="H177" s="13"/>
      <c r="I177" s="11">
        <f t="shared" si="2"/>
        <v>0</v>
      </c>
    </row>
    <row r="178" spans="1:9">
      <c r="A178" s="27" t="s">
        <v>64</v>
      </c>
      <c r="B178" s="27"/>
      <c r="C178" s="27"/>
      <c r="D178" s="27"/>
      <c r="E178" s="27"/>
      <c r="F178" s="10">
        <v>3580465</v>
      </c>
      <c r="G178" s="10">
        <v>428186</v>
      </c>
      <c r="H178" s="13"/>
      <c r="I178" s="11">
        <f t="shared" si="2"/>
        <v>0</v>
      </c>
    </row>
    <row r="179" spans="1:9">
      <c r="A179" s="25" t="s">
        <v>65</v>
      </c>
      <c r="B179" s="25"/>
      <c r="C179" s="25"/>
      <c r="D179" s="25"/>
      <c r="E179" s="25"/>
      <c r="F179" s="12">
        <v>3580465</v>
      </c>
      <c r="G179" s="12">
        <v>428186</v>
      </c>
      <c r="H179" s="14"/>
      <c r="I179" s="11">
        <f t="shared" si="2"/>
        <v>0</v>
      </c>
    </row>
    <row r="180" spans="1:9" ht="38.25" customHeight="1">
      <c r="A180" s="32" t="s">
        <v>24</v>
      </c>
      <c r="B180" s="32"/>
      <c r="C180" s="32"/>
      <c r="D180" s="32"/>
      <c r="E180" s="32"/>
      <c r="F180" s="10">
        <v>505326519.39999998</v>
      </c>
      <c r="G180" s="10">
        <v>257742450.40000001</v>
      </c>
      <c r="H180" s="10">
        <v>151053153.33000001</v>
      </c>
      <c r="I180" s="11">
        <f t="shared" si="2"/>
        <v>58.606237775568225</v>
      </c>
    </row>
    <row r="181" spans="1:9">
      <c r="A181" s="31" t="s">
        <v>41</v>
      </c>
      <c r="B181" s="31"/>
      <c r="C181" s="31"/>
      <c r="D181" s="31"/>
      <c r="E181" s="31"/>
      <c r="F181" s="10">
        <v>297437028.39999998</v>
      </c>
      <c r="G181" s="10">
        <v>171996126.40000001</v>
      </c>
      <c r="H181" s="10">
        <v>121313531.77</v>
      </c>
      <c r="I181" s="11">
        <f t="shared" si="2"/>
        <v>70.532711584369721</v>
      </c>
    </row>
    <row r="182" spans="1:9">
      <c r="A182" s="27" t="s">
        <v>42</v>
      </c>
      <c r="B182" s="27"/>
      <c r="C182" s="27"/>
      <c r="D182" s="27"/>
      <c r="E182" s="27"/>
      <c r="F182" s="10">
        <v>24642423</v>
      </c>
      <c r="G182" s="10">
        <v>14648497</v>
      </c>
      <c r="H182" s="10">
        <v>13252212.52</v>
      </c>
      <c r="I182" s="11">
        <f t="shared" si="2"/>
        <v>90.468070000628728</v>
      </c>
    </row>
    <row r="183" spans="1:9">
      <c r="A183" s="28" t="s">
        <v>43</v>
      </c>
      <c r="B183" s="28"/>
      <c r="C183" s="28"/>
      <c r="D183" s="28"/>
      <c r="E183" s="28"/>
      <c r="F183" s="10">
        <v>20221700</v>
      </c>
      <c r="G183" s="10">
        <v>11974400</v>
      </c>
      <c r="H183" s="10">
        <v>10872043.18</v>
      </c>
      <c r="I183" s="11">
        <f t="shared" si="2"/>
        <v>90.794053814804911</v>
      </c>
    </row>
    <row r="184" spans="1:9">
      <c r="A184" s="29" t="s">
        <v>44</v>
      </c>
      <c r="B184" s="29"/>
      <c r="C184" s="29"/>
      <c r="D184" s="29"/>
      <c r="E184" s="29"/>
      <c r="F184" s="12">
        <v>20221700</v>
      </c>
      <c r="G184" s="12">
        <v>11974400</v>
      </c>
      <c r="H184" s="12">
        <v>10872043.18</v>
      </c>
      <c r="I184" s="11">
        <f t="shared" si="2"/>
        <v>90.794053814804911</v>
      </c>
    </row>
    <row r="185" spans="1:9">
      <c r="A185" s="25" t="s">
        <v>45</v>
      </c>
      <c r="B185" s="25"/>
      <c r="C185" s="25"/>
      <c r="D185" s="25"/>
      <c r="E185" s="25"/>
      <c r="F185" s="12">
        <v>4420723</v>
      </c>
      <c r="G185" s="12">
        <v>2674097</v>
      </c>
      <c r="H185" s="12">
        <v>2380169.34</v>
      </c>
      <c r="I185" s="11">
        <f t="shared" si="2"/>
        <v>89.008339637642166</v>
      </c>
    </row>
    <row r="186" spans="1:9">
      <c r="A186" s="27" t="s">
        <v>46</v>
      </c>
      <c r="B186" s="27"/>
      <c r="C186" s="27"/>
      <c r="D186" s="27"/>
      <c r="E186" s="27"/>
      <c r="F186" s="10">
        <v>203657507.40000001</v>
      </c>
      <c r="G186" s="10">
        <v>110959635.40000001</v>
      </c>
      <c r="H186" s="10">
        <v>83326675.290000007</v>
      </c>
      <c r="I186" s="11">
        <f t="shared" si="2"/>
        <v>75.096385266240702</v>
      </c>
    </row>
    <row r="187" spans="1:9">
      <c r="A187" s="25" t="s">
        <v>47</v>
      </c>
      <c r="B187" s="25"/>
      <c r="C187" s="25"/>
      <c r="D187" s="25"/>
      <c r="E187" s="25"/>
      <c r="F187" s="12">
        <v>1410542</v>
      </c>
      <c r="G187" s="12">
        <v>974170</v>
      </c>
      <c r="H187" s="12">
        <v>148148.79999999999</v>
      </c>
      <c r="I187" s="11">
        <f t="shared" si="2"/>
        <v>15.207694755535481</v>
      </c>
    </row>
    <row r="188" spans="1:9">
      <c r="A188" s="25" t="s">
        <v>48</v>
      </c>
      <c r="B188" s="25"/>
      <c r="C188" s="25"/>
      <c r="D188" s="25"/>
      <c r="E188" s="25"/>
      <c r="F188" s="12">
        <v>174588041.40000001</v>
      </c>
      <c r="G188" s="12">
        <v>85001997.400000006</v>
      </c>
      <c r="H188" s="12">
        <v>66665540.859999999</v>
      </c>
      <c r="I188" s="11">
        <f t="shared" si="2"/>
        <v>78.428205100036848</v>
      </c>
    </row>
    <row r="189" spans="1:9">
      <c r="A189" s="25" t="s">
        <v>49</v>
      </c>
      <c r="B189" s="25"/>
      <c r="C189" s="25"/>
      <c r="D189" s="25"/>
      <c r="E189" s="25"/>
      <c r="F189" s="12">
        <v>14280</v>
      </c>
      <c r="G189" s="12">
        <v>6960</v>
      </c>
      <c r="H189" s="15">
        <v>60</v>
      </c>
      <c r="I189" s="11">
        <f t="shared" si="2"/>
        <v>0.86206896551724133</v>
      </c>
    </row>
    <row r="190" spans="1:9">
      <c r="A190" s="28" t="s">
        <v>50</v>
      </c>
      <c r="B190" s="28"/>
      <c r="C190" s="28"/>
      <c r="D190" s="28"/>
      <c r="E190" s="28"/>
      <c r="F190" s="10">
        <v>27454244</v>
      </c>
      <c r="G190" s="10">
        <v>24835508</v>
      </c>
      <c r="H190" s="10">
        <v>16467025.630000001</v>
      </c>
      <c r="I190" s="11">
        <f t="shared" si="2"/>
        <v>66.304364017840911</v>
      </c>
    </row>
    <row r="191" spans="1:9">
      <c r="A191" s="29" t="s">
        <v>52</v>
      </c>
      <c r="B191" s="29"/>
      <c r="C191" s="29"/>
      <c r="D191" s="29"/>
      <c r="E191" s="29"/>
      <c r="F191" s="12">
        <v>17573</v>
      </c>
      <c r="G191" s="12">
        <v>10313</v>
      </c>
      <c r="H191" s="12">
        <v>6169.76</v>
      </c>
      <c r="I191" s="11">
        <f t="shared" si="2"/>
        <v>59.825075147871623</v>
      </c>
    </row>
    <row r="192" spans="1:9">
      <c r="A192" s="29" t="s">
        <v>53</v>
      </c>
      <c r="B192" s="29"/>
      <c r="C192" s="29"/>
      <c r="D192" s="29"/>
      <c r="E192" s="29"/>
      <c r="F192" s="12">
        <v>27098453</v>
      </c>
      <c r="G192" s="12">
        <v>24611824</v>
      </c>
      <c r="H192" s="12">
        <v>16350357.880000001</v>
      </c>
      <c r="I192" s="11">
        <f t="shared" si="2"/>
        <v>66.43293841204131</v>
      </c>
    </row>
    <row r="193" spans="1:9">
      <c r="A193" s="29" t="s">
        <v>54</v>
      </c>
      <c r="B193" s="29"/>
      <c r="C193" s="29"/>
      <c r="D193" s="29"/>
      <c r="E193" s="29"/>
      <c r="F193" s="12">
        <v>334307</v>
      </c>
      <c r="G193" s="12">
        <v>211089</v>
      </c>
      <c r="H193" s="12">
        <v>108653.29</v>
      </c>
      <c r="I193" s="11">
        <f t="shared" si="2"/>
        <v>51.472738986872834</v>
      </c>
    </row>
    <row r="194" spans="1:9">
      <c r="A194" s="29" t="s">
        <v>55</v>
      </c>
      <c r="B194" s="29"/>
      <c r="C194" s="29"/>
      <c r="D194" s="29"/>
      <c r="E194" s="29"/>
      <c r="F194" s="12">
        <v>3911</v>
      </c>
      <c r="G194" s="12">
        <v>2282</v>
      </c>
      <c r="H194" s="12">
        <v>1844.7</v>
      </c>
      <c r="I194" s="11">
        <f t="shared" si="2"/>
        <v>80.83698510078878</v>
      </c>
    </row>
    <row r="195" spans="1:9">
      <c r="A195" s="28" t="s">
        <v>56</v>
      </c>
      <c r="B195" s="28"/>
      <c r="C195" s="28"/>
      <c r="D195" s="28"/>
      <c r="E195" s="28"/>
      <c r="F195" s="10">
        <v>190400</v>
      </c>
      <c r="G195" s="10">
        <v>141000</v>
      </c>
      <c r="H195" s="10">
        <v>45900</v>
      </c>
      <c r="I195" s="11">
        <f t="shared" si="2"/>
        <v>32.553191489361701</v>
      </c>
    </row>
    <row r="196" spans="1:9">
      <c r="A196" s="29" t="s">
        <v>57</v>
      </c>
      <c r="B196" s="29"/>
      <c r="C196" s="29"/>
      <c r="D196" s="29"/>
      <c r="E196" s="29"/>
      <c r="F196" s="12">
        <v>190400</v>
      </c>
      <c r="G196" s="12">
        <v>141000</v>
      </c>
      <c r="H196" s="12">
        <v>45900</v>
      </c>
      <c r="I196" s="11">
        <f t="shared" si="2"/>
        <v>32.553191489361701</v>
      </c>
    </row>
    <row r="197" spans="1:9">
      <c r="A197" s="27" t="s">
        <v>58</v>
      </c>
      <c r="B197" s="27"/>
      <c r="C197" s="27"/>
      <c r="D197" s="27"/>
      <c r="E197" s="27"/>
      <c r="F197" s="10">
        <v>69010257</v>
      </c>
      <c r="G197" s="10">
        <v>46285208</v>
      </c>
      <c r="H197" s="10">
        <v>24667133.199999999</v>
      </c>
      <c r="I197" s="11">
        <f t="shared" si="2"/>
        <v>53.293771954098169</v>
      </c>
    </row>
    <row r="198" spans="1:9">
      <c r="A198" s="25" t="s">
        <v>59</v>
      </c>
      <c r="B198" s="25"/>
      <c r="C198" s="25"/>
      <c r="D198" s="25"/>
      <c r="E198" s="25"/>
      <c r="F198" s="12">
        <v>69010257</v>
      </c>
      <c r="G198" s="12">
        <v>46285208</v>
      </c>
      <c r="H198" s="12">
        <v>24667133.199999999</v>
      </c>
      <c r="I198" s="11">
        <f t="shared" si="2"/>
        <v>53.293771954098169</v>
      </c>
    </row>
    <row r="199" spans="1:9">
      <c r="A199" s="23" t="s">
        <v>62</v>
      </c>
      <c r="B199" s="23"/>
      <c r="C199" s="23"/>
      <c r="D199" s="23"/>
      <c r="E199" s="23"/>
      <c r="F199" s="12">
        <v>126841</v>
      </c>
      <c r="G199" s="12">
        <v>102786</v>
      </c>
      <c r="H199" s="12">
        <v>67510.759999999995</v>
      </c>
      <c r="I199" s="11">
        <f t="shared" si="2"/>
        <v>65.680890393633376</v>
      </c>
    </row>
    <row r="200" spans="1:9">
      <c r="A200" s="31" t="s">
        <v>63</v>
      </c>
      <c r="B200" s="31"/>
      <c r="C200" s="31"/>
      <c r="D200" s="31"/>
      <c r="E200" s="31"/>
      <c r="F200" s="10">
        <v>207889491</v>
      </c>
      <c r="G200" s="10">
        <v>85746324</v>
      </c>
      <c r="H200" s="10">
        <v>29739621.559999999</v>
      </c>
      <c r="I200" s="11">
        <f t="shared" ref="I200:I263" si="3">SUM(H200)/G200*100</f>
        <v>34.683261243945566</v>
      </c>
    </row>
    <row r="201" spans="1:9">
      <c r="A201" s="27" t="s">
        <v>64</v>
      </c>
      <c r="B201" s="27"/>
      <c r="C201" s="27"/>
      <c r="D201" s="27"/>
      <c r="E201" s="27"/>
      <c r="F201" s="10">
        <v>190089491</v>
      </c>
      <c r="G201" s="10">
        <v>72034624</v>
      </c>
      <c r="H201" s="10">
        <v>17026797.559999999</v>
      </c>
      <c r="I201" s="11">
        <f t="shared" si="3"/>
        <v>23.636963191478586</v>
      </c>
    </row>
    <row r="202" spans="1:9">
      <c r="A202" s="25" t="s">
        <v>65</v>
      </c>
      <c r="B202" s="25"/>
      <c r="C202" s="25"/>
      <c r="D202" s="25"/>
      <c r="E202" s="25"/>
      <c r="F202" s="12">
        <v>1920000</v>
      </c>
      <c r="G202" s="12">
        <v>1810000</v>
      </c>
      <c r="H202" s="14"/>
      <c r="I202" s="11">
        <f t="shared" si="3"/>
        <v>0</v>
      </c>
    </row>
    <row r="203" spans="1:9">
      <c r="A203" s="28" t="s">
        <v>66</v>
      </c>
      <c r="B203" s="28"/>
      <c r="C203" s="28"/>
      <c r="D203" s="28"/>
      <c r="E203" s="28"/>
      <c r="F203" s="10">
        <v>19610606</v>
      </c>
      <c r="G203" s="10">
        <v>11289563</v>
      </c>
      <c r="H203" s="10">
        <v>5062031.57</v>
      </c>
      <c r="I203" s="11">
        <f t="shared" si="3"/>
        <v>44.838153345705237</v>
      </c>
    </row>
    <row r="204" spans="1:9">
      <c r="A204" s="29" t="s">
        <v>85</v>
      </c>
      <c r="B204" s="29"/>
      <c r="C204" s="29"/>
      <c r="D204" s="29"/>
      <c r="E204" s="29"/>
      <c r="F204" s="12">
        <v>19610606</v>
      </c>
      <c r="G204" s="12">
        <v>11289563</v>
      </c>
      <c r="H204" s="12">
        <v>5062031.57</v>
      </c>
      <c r="I204" s="11">
        <f t="shared" si="3"/>
        <v>44.838153345705237</v>
      </c>
    </row>
    <row r="205" spans="1:9">
      <c r="A205" s="28" t="s">
        <v>81</v>
      </c>
      <c r="B205" s="28"/>
      <c r="C205" s="28"/>
      <c r="D205" s="28"/>
      <c r="E205" s="28"/>
      <c r="F205" s="10">
        <v>144258885</v>
      </c>
      <c r="G205" s="10">
        <v>49733761</v>
      </c>
      <c r="H205" s="10">
        <v>11964765.99</v>
      </c>
      <c r="I205" s="11">
        <f t="shared" si="3"/>
        <v>24.057633586166951</v>
      </c>
    </row>
    <row r="206" spans="1:9">
      <c r="A206" s="29" t="s">
        <v>86</v>
      </c>
      <c r="B206" s="29"/>
      <c r="C206" s="29"/>
      <c r="D206" s="29"/>
      <c r="E206" s="29"/>
      <c r="F206" s="12">
        <v>68685593</v>
      </c>
      <c r="G206" s="12">
        <v>22842109</v>
      </c>
      <c r="H206" s="12">
        <v>5814255.6600000001</v>
      </c>
      <c r="I206" s="11">
        <f t="shared" si="3"/>
        <v>25.454110476401283</v>
      </c>
    </row>
    <row r="207" spans="1:9">
      <c r="A207" s="29" t="s">
        <v>82</v>
      </c>
      <c r="B207" s="29"/>
      <c r="C207" s="29"/>
      <c r="D207" s="29"/>
      <c r="E207" s="29"/>
      <c r="F207" s="12">
        <v>75573292</v>
      </c>
      <c r="G207" s="12">
        <v>26891652</v>
      </c>
      <c r="H207" s="12">
        <v>6150510.3300000001</v>
      </c>
      <c r="I207" s="11">
        <f t="shared" si="3"/>
        <v>22.871448470328264</v>
      </c>
    </row>
    <row r="208" spans="1:9">
      <c r="A208" s="28" t="s">
        <v>87</v>
      </c>
      <c r="B208" s="28"/>
      <c r="C208" s="28"/>
      <c r="D208" s="28"/>
      <c r="E208" s="28"/>
      <c r="F208" s="10">
        <v>24300000</v>
      </c>
      <c r="G208" s="10">
        <v>9201300</v>
      </c>
      <c r="H208" s="13"/>
      <c r="I208" s="11">
        <f t="shared" si="3"/>
        <v>0</v>
      </c>
    </row>
    <row r="209" spans="1:9">
      <c r="A209" s="29" t="s">
        <v>88</v>
      </c>
      <c r="B209" s="29"/>
      <c r="C209" s="29"/>
      <c r="D209" s="29"/>
      <c r="E209" s="29"/>
      <c r="F209" s="12">
        <v>24300000</v>
      </c>
      <c r="G209" s="12">
        <v>9201300</v>
      </c>
      <c r="H209" s="14"/>
      <c r="I209" s="11">
        <f t="shared" si="3"/>
        <v>0</v>
      </c>
    </row>
    <row r="210" spans="1:9">
      <c r="A210" s="27" t="s">
        <v>68</v>
      </c>
      <c r="B210" s="27"/>
      <c r="C210" s="27"/>
      <c r="D210" s="27"/>
      <c r="E210" s="27"/>
      <c r="F210" s="10">
        <v>17800000</v>
      </c>
      <c r="G210" s="10">
        <v>13711700</v>
      </c>
      <c r="H210" s="10">
        <v>12712824</v>
      </c>
      <c r="I210" s="11">
        <f t="shared" si="3"/>
        <v>92.715155669975275</v>
      </c>
    </row>
    <row r="211" spans="1:9">
      <c r="A211" s="25" t="s">
        <v>69</v>
      </c>
      <c r="B211" s="25"/>
      <c r="C211" s="25"/>
      <c r="D211" s="25"/>
      <c r="E211" s="25"/>
      <c r="F211" s="12">
        <v>12800000</v>
      </c>
      <c r="G211" s="12">
        <v>8711700</v>
      </c>
      <c r="H211" s="12">
        <v>7712824</v>
      </c>
      <c r="I211" s="11">
        <f t="shared" si="3"/>
        <v>88.534086343652788</v>
      </c>
    </row>
    <row r="212" spans="1:9">
      <c r="A212" s="25" t="s">
        <v>70</v>
      </c>
      <c r="B212" s="25"/>
      <c r="C212" s="25"/>
      <c r="D212" s="25"/>
      <c r="E212" s="25"/>
      <c r="F212" s="12">
        <v>5000000</v>
      </c>
      <c r="G212" s="12">
        <v>5000000</v>
      </c>
      <c r="H212" s="12">
        <v>5000000</v>
      </c>
      <c r="I212" s="11">
        <f t="shared" si="3"/>
        <v>100</v>
      </c>
    </row>
    <row r="213" spans="1:9" ht="42" customHeight="1">
      <c r="A213" s="32" t="s">
        <v>25</v>
      </c>
      <c r="B213" s="32"/>
      <c r="C213" s="32"/>
      <c r="D213" s="32"/>
      <c r="E213" s="32"/>
      <c r="F213" s="10">
        <v>104735500</v>
      </c>
      <c r="G213" s="10">
        <v>53367031</v>
      </c>
      <c r="H213" s="10">
        <v>5290909.08</v>
      </c>
      <c r="I213" s="11">
        <f t="shared" si="3"/>
        <v>9.9141904296680856</v>
      </c>
    </row>
    <row r="214" spans="1:9">
      <c r="A214" s="31" t="s">
        <v>41</v>
      </c>
      <c r="B214" s="31"/>
      <c r="C214" s="31"/>
      <c r="D214" s="31"/>
      <c r="E214" s="31"/>
      <c r="F214" s="10">
        <v>13114500</v>
      </c>
      <c r="G214" s="10">
        <v>7291916</v>
      </c>
      <c r="H214" s="10">
        <v>5290909.08</v>
      </c>
      <c r="I214" s="11">
        <f t="shared" si="3"/>
        <v>72.558557723374761</v>
      </c>
    </row>
    <row r="215" spans="1:9">
      <c r="A215" s="27" t="s">
        <v>42</v>
      </c>
      <c r="B215" s="27"/>
      <c r="C215" s="27"/>
      <c r="D215" s="27"/>
      <c r="E215" s="27"/>
      <c r="F215" s="10">
        <v>6807636</v>
      </c>
      <c r="G215" s="10">
        <v>3806536</v>
      </c>
      <c r="H215" s="10">
        <v>3543950.45</v>
      </c>
      <c r="I215" s="11">
        <f t="shared" si="3"/>
        <v>93.101718990704413</v>
      </c>
    </row>
    <row r="216" spans="1:9">
      <c r="A216" s="28" t="s">
        <v>43</v>
      </c>
      <c r="B216" s="28"/>
      <c r="C216" s="28"/>
      <c r="D216" s="28"/>
      <c r="E216" s="28"/>
      <c r="F216" s="10">
        <v>5603600</v>
      </c>
      <c r="G216" s="10">
        <v>3120500</v>
      </c>
      <c r="H216" s="10">
        <v>2918714.47</v>
      </c>
      <c r="I216" s="11">
        <f t="shared" si="3"/>
        <v>93.53355135394969</v>
      </c>
    </row>
    <row r="217" spans="1:9">
      <c r="A217" s="29" t="s">
        <v>44</v>
      </c>
      <c r="B217" s="29"/>
      <c r="C217" s="29"/>
      <c r="D217" s="29"/>
      <c r="E217" s="29"/>
      <c r="F217" s="12">
        <v>5603600</v>
      </c>
      <c r="G217" s="12">
        <v>3120500</v>
      </c>
      <c r="H217" s="12">
        <v>2918714.47</v>
      </c>
      <c r="I217" s="11">
        <f t="shared" si="3"/>
        <v>93.53355135394969</v>
      </c>
    </row>
    <row r="218" spans="1:9">
      <c r="A218" s="25" t="s">
        <v>45</v>
      </c>
      <c r="B218" s="25"/>
      <c r="C218" s="25"/>
      <c r="D218" s="25"/>
      <c r="E218" s="25"/>
      <c r="F218" s="12">
        <v>1204036</v>
      </c>
      <c r="G218" s="12">
        <v>686036</v>
      </c>
      <c r="H218" s="12">
        <v>625235.98</v>
      </c>
      <c r="I218" s="11">
        <f t="shared" si="3"/>
        <v>91.137488411686846</v>
      </c>
    </row>
    <row r="219" spans="1:9">
      <c r="A219" s="27" t="s">
        <v>46</v>
      </c>
      <c r="B219" s="27"/>
      <c r="C219" s="27"/>
      <c r="D219" s="27"/>
      <c r="E219" s="27"/>
      <c r="F219" s="10">
        <v>346864</v>
      </c>
      <c r="G219" s="10">
        <v>275380</v>
      </c>
      <c r="H219" s="10">
        <v>169492.18</v>
      </c>
      <c r="I219" s="11">
        <f t="shared" si="3"/>
        <v>61.548471203427994</v>
      </c>
    </row>
    <row r="220" spans="1:9">
      <c r="A220" s="25" t="s">
        <v>47</v>
      </c>
      <c r="B220" s="25"/>
      <c r="C220" s="25"/>
      <c r="D220" s="25"/>
      <c r="E220" s="25"/>
      <c r="F220" s="12">
        <v>82606</v>
      </c>
      <c r="G220" s="12">
        <v>64812</v>
      </c>
      <c r="H220" s="12">
        <v>42823.12</v>
      </c>
      <c r="I220" s="11">
        <f t="shared" si="3"/>
        <v>66.072826019872863</v>
      </c>
    </row>
    <row r="221" spans="1:9">
      <c r="A221" s="25" t="s">
        <v>48</v>
      </c>
      <c r="B221" s="25"/>
      <c r="C221" s="25"/>
      <c r="D221" s="25"/>
      <c r="E221" s="25"/>
      <c r="F221" s="12">
        <v>234258</v>
      </c>
      <c r="G221" s="12">
        <v>180568</v>
      </c>
      <c r="H221" s="12">
        <v>122552.26</v>
      </c>
      <c r="I221" s="11">
        <f t="shared" si="3"/>
        <v>67.870420007974829</v>
      </c>
    </row>
    <row r="222" spans="1:9">
      <c r="A222" s="25" t="s">
        <v>49</v>
      </c>
      <c r="B222" s="25"/>
      <c r="C222" s="25"/>
      <c r="D222" s="25"/>
      <c r="E222" s="25"/>
      <c r="F222" s="12">
        <v>10000</v>
      </c>
      <c r="G222" s="12">
        <v>10000</v>
      </c>
      <c r="H222" s="12">
        <v>4116.8</v>
      </c>
      <c r="I222" s="11">
        <f t="shared" si="3"/>
        <v>41.168000000000006</v>
      </c>
    </row>
    <row r="223" spans="1:9">
      <c r="A223" s="28" t="s">
        <v>56</v>
      </c>
      <c r="B223" s="28"/>
      <c r="C223" s="28"/>
      <c r="D223" s="28"/>
      <c r="E223" s="28"/>
      <c r="F223" s="10">
        <v>20000</v>
      </c>
      <c r="G223" s="10">
        <v>20000</v>
      </c>
      <c r="H223" s="13"/>
      <c r="I223" s="11">
        <f t="shared" si="3"/>
        <v>0</v>
      </c>
    </row>
    <row r="224" spans="1:9">
      <c r="A224" s="29" t="s">
        <v>57</v>
      </c>
      <c r="B224" s="29"/>
      <c r="C224" s="29"/>
      <c r="D224" s="29"/>
      <c r="E224" s="29"/>
      <c r="F224" s="12">
        <v>20000</v>
      </c>
      <c r="G224" s="12">
        <v>20000</v>
      </c>
      <c r="H224" s="14"/>
      <c r="I224" s="11">
        <f t="shared" si="3"/>
        <v>0</v>
      </c>
    </row>
    <row r="225" spans="1:9">
      <c r="A225" s="27" t="s">
        <v>58</v>
      </c>
      <c r="B225" s="27"/>
      <c r="C225" s="27"/>
      <c r="D225" s="27"/>
      <c r="E225" s="27"/>
      <c r="F225" s="10">
        <v>5460000</v>
      </c>
      <c r="G225" s="10">
        <v>2710000</v>
      </c>
      <c r="H225" s="10">
        <v>1379524.35</v>
      </c>
      <c r="I225" s="11">
        <f t="shared" si="3"/>
        <v>50.904957564575646</v>
      </c>
    </row>
    <row r="226" spans="1:9">
      <c r="A226" s="25" t="s">
        <v>59</v>
      </c>
      <c r="B226" s="25"/>
      <c r="C226" s="25"/>
      <c r="D226" s="25"/>
      <c r="E226" s="25"/>
      <c r="F226" s="12">
        <v>5460000</v>
      </c>
      <c r="G226" s="12">
        <v>2710000</v>
      </c>
      <c r="H226" s="12">
        <v>1379524.35</v>
      </c>
      <c r="I226" s="11">
        <f t="shared" si="3"/>
        <v>50.904957564575646</v>
      </c>
    </row>
    <row r="227" spans="1:9">
      <c r="A227" s="27" t="s">
        <v>60</v>
      </c>
      <c r="B227" s="27"/>
      <c r="C227" s="27"/>
      <c r="D227" s="27"/>
      <c r="E227" s="27"/>
      <c r="F227" s="10">
        <v>500000</v>
      </c>
      <c r="G227" s="10">
        <v>500000</v>
      </c>
      <c r="H227" s="10">
        <v>197942.1</v>
      </c>
      <c r="I227" s="11">
        <f t="shared" si="3"/>
        <v>39.588419999999999</v>
      </c>
    </row>
    <row r="228" spans="1:9">
      <c r="A228" s="25" t="s">
        <v>61</v>
      </c>
      <c r="B228" s="25"/>
      <c r="C228" s="25"/>
      <c r="D228" s="25"/>
      <c r="E228" s="25"/>
      <c r="F228" s="12">
        <v>500000</v>
      </c>
      <c r="G228" s="12">
        <v>500000</v>
      </c>
      <c r="H228" s="12">
        <v>197942.1</v>
      </c>
      <c r="I228" s="11">
        <f t="shared" si="3"/>
        <v>39.588419999999999</v>
      </c>
    </row>
    <row r="229" spans="1:9">
      <c r="A229" s="31" t="s">
        <v>63</v>
      </c>
      <c r="B229" s="31"/>
      <c r="C229" s="31"/>
      <c r="D229" s="31"/>
      <c r="E229" s="31"/>
      <c r="F229" s="10">
        <v>91621000</v>
      </c>
      <c r="G229" s="10">
        <v>46075115</v>
      </c>
      <c r="H229" s="13"/>
      <c r="I229" s="11">
        <f t="shared" si="3"/>
        <v>0</v>
      </c>
    </row>
    <row r="230" spans="1:9">
      <c r="A230" s="27" t="s">
        <v>64</v>
      </c>
      <c r="B230" s="27"/>
      <c r="C230" s="27"/>
      <c r="D230" s="27"/>
      <c r="E230" s="27"/>
      <c r="F230" s="10">
        <v>91045885</v>
      </c>
      <c r="G230" s="10">
        <v>45500000</v>
      </c>
      <c r="H230" s="13"/>
      <c r="I230" s="11">
        <f t="shared" si="3"/>
        <v>0</v>
      </c>
    </row>
    <row r="231" spans="1:9">
      <c r="A231" s="25" t="s">
        <v>65</v>
      </c>
      <c r="B231" s="25"/>
      <c r="C231" s="25"/>
      <c r="D231" s="25"/>
      <c r="E231" s="25"/>
      <c r="F231" s="12">
        <v>8629235</v>
      </c>
      <c r="G231" s="12">
        <v>8548235</v>
      </c>
      <c r="H231" s="14"/>
      <c r="I231" s="11">
        <f t="shared" si="3"/>
        <v>0</v>
      </c>
    </row>
    <row r="232" spans="1:9">
      <c r="A232" s="28" t="s">
        <v>81</v>
      </c>
      <c r="B232" s="28"/>
      <c r="C232" s="28"/>
      <c r="D232" s="28"/>
      <c r="E232" s="28"/>
      <c r="F232" s="10">
        <v>24481860</v>
      </c>
      <c r="G232" s="13"/>
      <c r="H232" s="13"/>
      <c r="I232" s="11" t="e">
        <f t="shared" si="3"/>
        <v>#DIV/0!</v>
      </c>
    </row>
    <row r="233" spans="1:9">
      <c r="A233" s="29" t="s">
        <v>82</v>
      </c>
      <c r="B233" s="29"/>
      <c r="C233" s="29"/>
      <c r="D233" s="29"/>
      <c r="E233" s="29"/>
      <c r="F233" s="12">
        <v>24481860</v>
      </c>
      <c r="G233" s="14"/>
      <c r="H233" s="14"/>
      <c r="I233" s="11" t="e">
        <f t="shared" si="3"/>
        <v>#DIV/0!</v>
      </c>
    </row>
    <row r="234" spans="1:9">
      <c r="A234" s="28" t="s">
        <v>87</v>
      </c>
      <c r="B234" s="28"/>
      <c r="C234" s="28"/>
      <c r="D234" s="28"/>
      <c r="E234" s="28"/>
      <c r="F234" s="10">
        <v>57934790</v>
      </c>
      <c r="G234" s="10">
        <v>36951765</v>
      </c>
      <c r="H234" s="13"/>
      <c r="I234" s="11">
        <f t="shared" si="3"/>
        <v>0</v>
      </c>
    </row>
    <row r="235" spans="1:9">
      <c r="A235" s="29" t="s">
        <v>88</v>
      </c>
      <c r="B235" s="29"/>
      <c r="C235" s="29"/>
      <c r="D235" s="29"/>
      <c r="E235" s="29"/>
      <c r="F235" s="12">
        <v>57934790</v>
      </c>
      <c r="G235" s="12">
        <v>36951765</v>
      </c>
      <c r="H235" s="14"/>
      <c r="I235" s="11">
        <f t="shared" si="3"/>
        <v>0</v>
      </c>
    </row>
    <row r="236" spans="1:9">
      <c r="A236" s="27" t="s">
        <v>68</v>
      </c>
      <c r="B236" s="27"/>
      <c r="C236" s="27"/>
      <c r="D236" s="27"/>
      <c r="E236" s="27"/>
      <c r="F236" s="10">
        <v>575115</v>
      </c>
      <c r="G236" s="10">
        <v>575115</v>
      </c>
      <c r="H236" s="13"/>
      <c r="I236" s="11">
        <f t="shared" si="3"/>
        <v>0</v>
      </c>
    </row>
    <row r="237" spans="1:9">
      <c r="A237" s="25" t="s">
        <v>69</v>
      </c>
      <c r="B237" s="25"/>
      <c r="C237" s="25"/>
      <c r="D237" s="25"/>
      <c r="E237" s="25"/>
      <c r="F237" s="12">
        <v>575115</v>
      </c>
      <c r="G237" s="12">
        <v>575115</v>
      </c>
      <c r="H237" s="14"/>
      <c r="I237" s="11">
        <f t="shared" si="3"/>
        <v>0</v>
      </c>
    </row>
    <row r="238" spans="1:9" ht="36" customHeight="1">
      <c r="A238" s="32" t="s">
        <v>26</v>
      </c>
      <c r="B238" s="32"/>
      <c r="C238" s="32"/>
      <c r="D238" s="32"/>
      <c r="E238" s="32"/>
      <c r="F238" s="10">
        <v>121252174.98</v>
      </c>
      <c r="G238" s="10">
        <v>46147792.979999997</v>
      </c>
      <c r="H238" s="10">
        <v>20169098.68</v>
      </c>
      <c r="I238" s="11">
        <f t="shared" si="3"/>
        <v>43.705445867673653</v>
      </c>
    </row>
    <row r="239" spans="1:9">
      <c r="A239" s="31" t="s">
        <v>41</v>
      </c>
      <c r="B239" s="31"/>
      <c r="C239" s="31"/>
      <c r="D239" s="31"/>
      <c r="E239" s="31"/>
      <c r="F239" s="10">
        <v>5901500</v>
      </c>
      <c r="G239" s="10">
        <v>3435118</v>
      </c>
      <c r="H239" s="10">
        <v>2879956.28</v>
      </c>
      <c r="I239" s="11">
        <f t="shared" si="3"/>
        <v>83.838641933115539</v>
      </c>
    </row>
    <row r="240" spans="1:9">
      <c r="A240" s="27" t="s">
        <v>42</v>
      </c>
      <c r="B240" s="27"/>
      <c r="C240" s="27"/>
      <c r="D240" s="27"/>
      <c r="E240" s="27"/>
      <c r="F240" s="10">
        <v>5264788</v>
      </c>
      <c r="G240" s="10">
        <v>3019988</v>
      </c>
      <c r="H240" s="10">
        <v>2672429.13</v>
      </c>
      <c r="I240" s="11">
        <f t="shared" si="3"/>
        <v>88.491382416089067</v>
      </c>
    </row>
    <row r="241" spans="1:9">
      <c r="A241" s="28" t="s">
        <v>43</v>
      </c>
      <c r="B241" s="28"/>
      <c r="C241" s="28"/>
      <c r="D241" s="28"/>
      <c r="E241" s="28"/>
      <c r="F241" s="10">
        <v>4315400</v>
      </c>
      <c r="G241" s="10">
        <v>2475400</v>
      </c>
      <c r="H241" s="10">
        <v>2205801.85</v>
      </c>
      <c r="I241" s="11">
        <f t="shared" si="3"/>
        <v>89.108905631413108</v>
      </c>
    </row>
    <row r="242" spans="1:9">
      <c r="A242" s="29" t="s">
        <v>44</v>
      </c>
      <c r="B242" s="29"/>
      <c r="C242" s="29"/>
      <c r="D242" s="29"/>
      <c r="E242" s="29"/>
      <c r="F242" s="12">
        <v>4315400</v>
      </c>
      <c r="G242" s="12">
        <v>2475400</v>
      </c>
      <c r="H242" s="12">
        <v>2205801.85</v>
      </c>
      <c r="I242" s="11">
        <f t="shared" si="3"/>
        <v>89.108905631413108</v>
      </c>
    </row>
    <row r="243" spans="1:9">
      <c r="A243" s="25" t="s">
        <v>45</v>
      </c>
      <c r="B243" s="25"/>
      <c r="C243" s="25"/>
      <c r="D243" s="25"/>
      <c r="E243" s="25"/>
      <c r="F243" s="12">
        <v>949388</v>
      </c>
      <c r="G243" s="12">
        <v>544588</v>
      </c>
      <c r="H243" s="12">
        <v>466627.28</v>
      </c>
      <c r="I243" s="11">
        <f t="shared" si="3"/>
        <v>85.684458710070729</v>
      </c>
    </row>
    <row r="244" spans="1:9">
      <c r="A244" s="27" t="s">
        <v>46</v>
      </c>
      <c r="B244" s="27"/>
      <c r="C244" s="27"/>
      <c r="D244" s="27"/>
      <c r="E244" s="27"/>
      <c r="F244" s="10">
        <v>625712</v>
      </c>
      <c r="G244" s="10">
        <v>404630</v>
      </c>
      <c r="H244" s="10">
        <v>206686.35</v>
      </c>
      <c r="I244" s="11">
        <f t="shared" si="3"/>
        <v>51.080332649581095</v>
      </c>
    </row>
    <row r="245" spans="1:9">
      <c r="A245" s="25" t="s">
        <v>47</v>
      </c>
      <c r="B245" s="25"/>
      <c r="C245" s="25"/>
      <c r="D245" s="25"/>
      <c r="E245" s="25"/>
      <c r="F245" s="12">
        <v>103471</v>
      </c>
      <c r="G245" s="12">
        <v>97071</v>
      </c>
      <c r="H245" s="12">
        <v>13264.63</v>
      </c>
      <c r="I245" s="11">
        <f t="shared" si="3"/>
        <v>13.664874164271513</v>
      </c>
    </row>
    <row r="246" spans="1:9">
      <c r="A246" s="25" t="s">
        <v>48</v>
      </c>
      <c r="B246" s="25"/>
      <c r="C246" s="25"/>
      <c r="D246" s="25"/>
      <c r="E246" s="25"/>
      <c r="F246" s="12">
        <v>355941</v>
      </c>
      <c r="G246" s="12">
        <v>215779</v>
      </c>
      <c r="H246" s="12">
        <v>116840.35</v>
      </c>
      <c r="I246" s="11">
        <f t="shared" si="3"/>
        <v>54.148156215387047</v>
      </c>
    </row>
    <row r="247" spans="1:9">
      <c r="A247" s="25" t="s">
        <v>49</v>
      </c>
      <c r="B247" s="25"/>
      <c r="C247" s="25"/>
      <c r="D247" s="25"/>
      <c r="E247" s="25"/>
      <c r="F247" s="12">
        <v>14600</v>
      </c>
      <c r="G247" s="12">
        <v>6650</v>
      </c>
      <c r="H247" s="14"/>
      <c r="I247" s="11">
        <f t="shared" si="3"/>
        <v>0</v>
      </c>
    </row>
    <row r="248" spans="1:9">
      <c r="A248" s="28" t="s">
        <v>50</v>
      </c>
      <c r="B248" s="28"/>
      <c r="C248" s="28"/>
      <c r="D248" s="28"/>
      <c r="E248" s="28"/>
      <c r="F248" s="10">
        <v>136700</v>
      </c>
      <c r="G248" s="10">
        <v>77630</v>
      </c>
      <c r="H248" s="10">
        <v>70141.37</v>
      </c>
      <c r="I248" s="11">
        <f t="shared" si="3"/>
        <v>90.353432951178661</v>
      </c>
    </row>
    <row r="249" spans="1:9">
      <c r="A249" s="29" t="s">
        <v>51</v>
      </c>
      <c r="B249" s="29"/>
      <c r="C249" s="29"/>
      <c r="D249" s="29"/>
      <c r="E249" s="29"/>
      <c r="F249" s="12">
        <v>100000</v>
      </c>
      <c r="G249" s="12">
        <v>52105</v>
      </c>
      <c r="H249" s="12">
        <v>47678.67</v>
      </c>
      <c r="I249" s="11">
        <f t="shared" si="3"/>
        <v>91.504980328183478</v>
      </c>
    </row>
    <row r="250" spans="1:9">
      <c r="A250" s="29" t="s">
        <v>52</v>
      </c>
      <c r="B250" s="29"/>
      <c r="C250" s="29"/>
      <c r="D250" s="29"/>
      <c r="E250" s="29"/>
      <c r="F250" s="12">
        <v>3100</v>
      </c>
      <c r="G250" s="12">
        <v>1831</v>
      </c>
      <c r="H250" s="12">
        <v>1569.31</v>
      </c>
      <c r="I250" s="11">
        <f t="shared" si="3"/>
        <v>85.707809939923536</v>
      </c>
    </row>
    <row r="251" spans="1:9">
      <c r="A251" s="29" t="s">
        <v>53</v>
      </c>
      <c r="B251" s="29"/>
      <c r="C251" s="29"/>
      <c r="D251" s="29"/>
      <c r="E251" s="29"/>
      <c r="F251" s="12">
        <v>28000</v>
      </c>
      <c r="G251" s="12">
        <v>20425</v>
      </c>
      <c r="H251" s="12">
        <v>18308.89</v>
      </c>
      <c r="I251" s="11">
        <f t="shared" si="3"/>
        <v>89.639608323133416</v>
      </c>
    </row>
    <row r="252" spans="1:9">
      <c r="A252" s="29" t="s">
        <v>55</v>
      </c>
      <c r="B252" s="29"/>
      <c r="C252" s="29"/>
      <c r="D252" s="29"/>
      <c r="E252" s="29"/>
      <c r="F252" s="12">
        <v>5600</v>
      </c>
      <c r="G252" s="12">
        <v>3269</v>
      </c>
      <c r="H252" s="12">
        <v>2584.5</v>
      </c>
      <c r="I252" s="11">
        <f t="shared" si="3"/>
        <v>79.060874885286026</v>
      </c>
    </row>
    <row r="253" spans="1:9">
      <c r="A253" s="28" t="s">
        <v>56</v>
      </c>
      <c r="B253" s="28"/>
      <c r="C253" s="28"/>
      <c r="D253" s="28"/>
      <c r="E253" s="28"/>
      <c r="F253" s="10">
        <v>15000</v>
      </c>
      <c r="G253" s="10">
        <v>7500</v>
      </c>
      <c r="H253" s="10">
        <v>6440</v>
      </c>
      <c r="I253" s="11">
        <f t="shared" si="3"/>
        <v>85.866666666666674</v>
      </c>
    </row>
    <row r="254" spans="1:9">
      <c r="A254" s="29" t="s">
        <v>57</v>
      </c>
      <c r="B254" s="29"/>
      <c r="C254" s="29"/>
      <c r="D254" s="29"/>
      <c r="E254" s="29"/>
      <c r="F254" s="12">
        <v>15000</v>
      </c>
      <c r="G254" s="12">
        <v>7500</v>
      </c>
      <c r="H254" s="12">
        <v>6440</v>
      </c>
      <c r="I254" s="11">
        <f t="shared" si="3"/>
        <v>85.866666666666674</v>
      </c>
    </row>
    <row r="255" spans="1:9">
      <c r="A255" s="23" t="s">
        <v>62</v>
      </c>
      <c r="B255" s="23"/>
      <c r="C255" s="23"/>
      <c r="D255" s="23"/>
      <c r="E255" s="23"/>
      <c r="F255" s="12">
        <v>11000</v>
      </c>
      <c r="G255" s="12">
        <v>10500</v>
      </c>
      <c r="H255" s="15">
        <v>840.8</v>
      </c>
      <c r="I255" s="11">
        <f t="shared" si="3"/>
        <v>8.0076190476190465</v>
      </c>
    </row>
    <row r="256" spans="1:9">
      <c r="A256" s="31" t="s">
        <v>63</v>
      </c>
      <c r="B256" s="31"/>
      <c r="C256" s="31"/>
      <c r="D256" s="31"/>
      <c r="E256" s="31"/>
      <c r="F256" s="10">
        <v>115350674.98</v>
      </c>
      <c r="G256" s="10">
        <v>42712674.979999997</v>
      </c>
      <c r="H256" s="10">
        <v>17289142.399999999</v>
      </c>
      <c r="I256" s="11">
        <f t="shared" si="3"/>
        <v>40.477779507126527</v>
      </c>
    </row>
    <row r="257" spans="1:9">
      <c r="A257" s="27" t="s">
        <v>64</v>
      </c>
      <c r="B257" s="27"/>
      <c r="C257" s="27"/>
      <c r="D257" s="27"/>
      <c r="E257" s="27"/>
      <c r="F257" s="10">
        <v>115350674.98</v>
      </c>
      <c r="G257" s="10">
        <v>42712674.979999997</v>
      </c>
      <c r="H257" s="10">
        <v>17289142.399999999</v>
      </c>
      <c r="I257" s="11">
        <f t="shared" si="3"/>
        <v>40.477779507126527</v>
      </c>
    </row>
    <row r="258" spans="1:9">
      <c r="A258" s="25" t="s">
        <v>65</v>
      </c>
      <c r="B258" s="25"/>
      <c r="C258" s="25"/>
      <c r="D258" s="25"/>
      <c r="E258" s="25"/>
      <c r="F258" s="12">
        <v>70000</v>
      </c>
      <c r="G258" s="14"/>
      <c r="H258" s="14"/>
      <c r="I258" s="11" t="e">
        <f t="shared" si="3"/>
        <v>#DIV/0!</v>
      </c>
    </row>
    <row r="259" spans="1:9">
      <c r="A259" s="28" t="s">
        <v>66</v>
      </c>
      <c r="B259" s="28"/>
      <c r="C259" s="28"/>
      <c r="D259" s="28"/>
      <c r="E259" s="28"/>
      <c r="F259" s="10">
        <v>20482000</v>
      </c>
      <c r="G259" s="10">
        <v>10400000</v>
      </c>
      <c r="H259" s="10">
        <v>5324771.24</v>
      </c>
      <c r="I259" s="11">
        <f t="shared" si="3"/>
        <v>51.199723461538461</v>
      </c>
    </row>
    <row r="260" spans="1:9">
      <c r="A260" s="29" t="s">
        <v>85</v>
      </c>
      <c r="B260" s="29"/>
      <c r="C260" s="29"/>
      <c r="D260" s="29"/>
      <c r="E260" s="29"/>
      <c r="F260" s="12">
        <v>20482000</v>
      </c>
      <c r="G260" s="12">
        <v>10400000</v>
      </c>
      <c r="H260" s="12">
        <v>5324771.24</v>
      </c>
      <c r="I260" s="11">
        <f t="shared" si="3"/>
        <v>51.199723461538461</v>
      </c>
    </row>
    <row r="261" spans="1:9">
      <c r="A261" s="28" t="s">
        <v>81</v>
      </c>
      <c r="B261" s="28"/>
      <c r="C261" s="28"/>
      <c r="D261" s="28"/>
      <c r="E261" s="28"/>
      <c r="F261" s="10">
        <v>75608671</v>
      </c>
      <c r="G261" s="10">
        <v>24872671</v>
      </c>
      <c r="H261" s="10">
        <v>6599141.2000000002</v>
      </c>
      <c r="I261" s="11">
        <f t="shared" si="3"/>
        <v>26.531694967540879</v>
      </c>
    </row>
    <row r="262" spans="1:9">
      <c r="A262" s="29" t="s">
        <v>82</v>
      </c>
      <c r="B262" s="29"/>
      <c r="C262" s="29"/>
      <c r="D262" s="29"/>
      <c r="E262" s="29"/>
      <c r="F262" s="12">
        <v>75608671</v>
      </c>
      <c r="G262" s="12">
        <v>24872671</v>
      </c>
      <c r="H262" s="12">
        <v>6599141.2000000002</v>
      </c>
      <c r="I262" s="11">
        <f t="shared" si="3"/>
        <v>26.531694967540879</v>
      </c>
    </row>
    <row r="263" spans="1:9">
      <c r="A263" s="28" t="s">
        <v>87</v>
      </c>
      <c r="B263" s="28"/>
      <c r="C263" s="28"/>
      <c r="D263" s="28"/>
      <c r="E263" s="28"/>
      <c r="F263" s="10">
        <v>19190003.98</v>
      </c>
      <c r="G263" s="10">
        <v>7440003.9800000004</v>
      </c>
      <c r="H263" s="10">
        <v>5365229.96</v>
      </c>
      <c r="I263" s="11">
        <f t="shared" si="3"/>
        <v>72.113267337257525</v>
      </c>
    </row>
    <row r="264" spans="1:9">
      <c r="A264" s="29" t="s">
        <v>88</v>
      </c>
      <c r="B264" s="29"/>
      <c r="C264" s="29"/>
      <c r="D264" s="29"/>
      <c r="E264" s="29"/>
      <c r="F264" s="12">
        <v>19190003.98</v>
      </c>
      <c r="G264" s="12">
        <v>7440003.9800000004</v>
      </c>
      <c r="H264" s="12">
        <v>5365229.96</v>
      </c>
      <c r="I264" s="11">
        <f t="shared" ref="I264:I327" si="4">SUM(H264)/G264*100</f>
        <v>72.113267337257525</v>
      </c>
    </row>
    <row r="265" spans="1:9" ht="31.5" customHeight="1">
      <c r="A265" s="32" t="s">
        <v>27</v>
      </c>
      <c r="B265" s="32"/>
      <c r="C265" s="32"/>
      <c r="D265" s="32"/>
      <c r="E265" s="32"/>
      <c r="F265" s="10">
        <v>15348700</v>
      </c>
      <c r="G265" s="10">
        <v>8058122</v>
      </c>
      <c r="H265" s="10">
        <v>4577449.5599999996</v>
      </c>
      <c r="I265" s="11">
        <f t="shared" si="4"/>
        <v>56.805413966182194</v>
      </c>
    </row>
    <row r="266" spans="1:9">
      <c r="A266" s="31" t="s">
        <v>41</v>
      </c>
      <c r="B266" s="31"/>
      <c r="C266" s="31"/>
      <c r="D266" s="31"/>
      <c r="E266" s="31"/>
      <c r="F266" s="10">
        <v>15196100</v>
      </c>
      <c r="G266" s="10">
        <v>7905522</v>
      </c>
      <c r="H266" s="10">
        <v>4525449.5599999996</v>
      </c>
      <c r="I266" s="11">
        <f t="shared" si="4"/>
        <v>57.244158703245652</v>
      </c>
    </row>
    <row r="267" spans="1:9">
      <c r="A267" s="27" t="s">
        <v>42</v>
      </c>
      <c r="B267" s="27"/>
      <c r="C267" s="27"/>
      <c r="D267" s="27"/>
      <c r="E267" s="27"/>
      <c r="F267" s="10">
        <v>8260658</v>
      </c>
      <c r="G267" s="10">
        <v>4852645</v>
      </c>
      <c r="H267" s="10">
        <v>4322420.03</v>
      </c>
      <c r="I267" s="11">
        <f t="shared" si="4"/>
        <v>89.073485284829204</v>
      </c>
    </row>
    <row r="268" spans="1:9">
      <c r="A268" s="28" t="s">
        <v>43</v>
      </c>
      <c r="B268" s="28"/>
      <c r="C268" s="28"/>
      <c r="D268" s="28"/>
      <c r="E268" s="28"/>
      <c r="F268" s="10">
        <v>6740500</v>
      </c>
      <c r="G268" s="10">
        <v>3954300</v>
      </c>
      <c r="H268" s="10">
        <v>3528974.16</v>
      </c>
      <c r="I268" s="11">
        <f t="shared" si="4"/>
        <v>89.243966315150601</v>
      </c>
    </row>
    <row r="269" spans="1:9">
      <c r="A269" s="29" t="s">
        <v>44</v>
      </c>
      <c r="B269" s="29"/>
      <c r="C269" s="29"/>
      <c r="D269" s="29"/>
      <c r="E269" s="29"/>
      <c r="F269" s="12">
        <v>6740500</v>
      </c>
      <c r="G269" s="12">
        <v>3954300</v>
      </c>
      <c r="H269" s="12">
        <v>3528974.16</v>
      </c>
      <c r="I269" s="11">
        <f t="shared" si="4"/>
        <v>89.243966315150601</v>
      </c>
    </row>
    <row r="270" spans="1:9">
      <c r="A270" s="25" t="s">
        <v>45</v>
      </c>
      <c r="B270" s="25"/>
      <c r="C270" s="25"/>
      <c r="D270" s="25"/>
      <c r="E270" s="25"/>
      <c r="F270" s="12">
        <v>1520158</v>
      </c>
      <c r="G270" s="12">
        <v>898345</v>
      </c>
      <c r="H270" s="12">
        <v>793445.87</v>
      </c>
      <c r="I270" s="11">
        <f t="shared" si="4"/>
        <v>88.323068531577505</v>
      </c>
    </row>
    <row r="271" spans="1:9">
      <c r="A271" s="27" t="s">
        <v>46</v>
      </c>
      <c r="B271" s="27"/>
      <c r="C271" s="27"/>
      <c r="D271" s="27"/>
      <c r="E271" s="27"/>
      <c r="F271" s="10">
        <v>6689047</v>
      </c>
      <c r="G271" s="10">
        <v>3043697</v>
      </c>
      <c r="H271" s="10">
        <v>196219.53</v>
      </c>
      <c r="I271" s="11">
        <f t="shared" si="4"/>
        <v>6.4467497914542742</v>
      </c>
    </row>
    <row r="272" spans="1:9">
      <c r="A272" s="25" t="s">
        <v>47</v>
      </c>
      <c r="B272" s="25"/>
      <c r="C272" s="25"/>
      <c r="D272" s="25"/>
      <c r="E272" s="25"/>
      <c r="F272" s="12">
        <v>164929</v>
      </c>
      <c r="G272" s="12">
        <v>70429</v>
      </c>
      <c r="H272" s="12">
        <v>25190</v>
      </c>
      <c r="I272" s="11">
        <f t="shared" si="4"/>
        <v>35.766516633773023</v>
      </c>
    </row>
    <row r="273" spans="1:9">
      <c r="A273" s="25" t="s">
        <v>48</v>
      </c>
      <c r="B273" s="25"/>
      <c r="C273" s="25"/>
      <c r="D273" s="25"/>
      <c r="E273" s="25"/>
      <c r="F273" s="12">
        <v>2441289</v>
      </c>
      <c r="G273" s="12">
        <v>1512263</v>
      </c>
      <c r="H273" s="12">
        <v>45242</v>
      </c>
      <c r="I273" s="11">
        <f t="shared" si="4"/>
        <v>2.9916753897966162</v>
      </c>
    </row>
    <row r="274" spans="1:9">
      <c r="A274" s="25" t="s">
        <v>49</v>
      </c>
      <c r="B274" s="25"/>
      <c r="C274" s="25"/>
      <c r="D274" s="25"/>
      <c r="E274" s="25"/>
      <c r="F274" s="12">
        <v>15629</v>
      </c>
      <c r="G274" s="12">
        <v>12500</v>
      </c>
      <c r="H274" s="12">
        <v>5788.53</v>
      </c>
      <c r="I274" s="11">
        <f t="shared" si="4"/>
        <v>46.308239999999998</v>
      </c>
    </row>
    <row r="275" spans="1:9">
      <c r="A275" s="28" t="s">
        <v>56</v>
      </c>
      <c r="B275" s="28"/>
      <c r="C275" s="28"/>
      <c r="D275" s="28"/>
      <c r="E275" s="28"/>
      <c r="F275" s="10">
        <v>4067200</v>
      </c>
      <c r="G275" s="10">
        <v>1448505</v>
      </c>
      <c r="H275" s="10">
        <v>119999</v>
      </c>
      <c r="I275" s="11">
        <f t="shared" si="4"/>
        <v>8.2843345380236872</v>
      </c>
    </row>
    <row r="276" spans="1:9">
      <c r="A276" s="29" t="s">
        <v>84</v>
      </c>
      <c r="B276" s="29"/>
      <c r="C276" s="29"/>
      <c r="D276" s="29"/>
      <c r="E276" s="29"/>
      <c r="F276" s="12">
        <v>3914095</v>
      </c>
      <c r="G276" s="12">
        <v>1295400</v>
      </c>
      <c r="H276" s="12">
        <v>119999</v>
      </c>
      <c r="I276" s="11">
        <f t="shared" si="4"/>
        <v>9.26347074262776</v>
      </c>
    </row>
    <row r="277" spans="1:9">
      <c r="A277" s="29" t="s">
        <v>57</v>
      </c>
      <c r="B277" s="29"/>
      <c r="C277" s="29"/>
      <c r="D277" s="29"/>
      <c r="E277" s="29"/>
      <c r="F277" s="12">
        <v>153105</v>
      </c>
      <c r="G277" s="12">
        <v>153105</v>
      </c>
      <c r="H277" s="14"/>
      <c r="I277" s="11">
        <f t="shared" si="4"/>
        <v>0</v>
      </c>
    </row>
    <row r="278" spans="1:9">
      <c r="A278" s="23" t="s">
        <v>62</v>
      </c>
      <c r="B278" s="23"/>
      <c r="C278" s="23"/>
      <c r="D278" s="23"/>
      <c r="E278" s="23"/>
      <c r="F278" s="12">
        <v>246395</v>
      </c>
      <c r="G278" s="12">
        <v>9180</v>
      </c>
      <c r="H278" s="12">
        <v>6810</v>
      </c>
      <c r="I278" s="11">
        <f t="shared" si="4"/>
        <v>74.183006535947712</v>
      </c>
    </row>
    <row r="279" spans="1:9">
      <c r="A279" s="31" t="s">
        <v>63</v>
      </c>
      <c r="B279" s="31"/>
      <c r="C279" s="31"/>
      <c r="D279" s="31"/>
      <c r="E279" s="31"/>
      <c r="F279" s="10">
        <v>152600</v>
      </c>
      <c r="G279" s="10">
        <v>152600</v>
      </c>
      <c r="H279" s="10">
        <v>52000</v>
      </c>
      <c r="I279" s="11">
        <f t="shared" si="4"/>
        <v>34.076015727391876</v>
      </c>
    </row>
    <row r="280" spans="1:9">
      <c r="A280" s="27" t="s">
        <v>64</v>
      </c>
      <c r="B280" s="27"/>
      <c r="C280" s="27"/>
      <c r="D280" s="27"/>
      <c r="E280" s="27"/>
      <c r="F280" s="10">
        <v>152600</v>
      </c>
      <c r="G280" s="10">
        <v>152600</v>
      </c>
      <c r="H280" s="10">
        <v>52000</v>
      </c>
      <c r="I280" s="11">
        <f t="shared" si="4"/>
        <v>34.076015727391876</v>
      </c>
    </row>
    <row r="281" spans="1:9">
      <c r="A281" s="25" t="s">
        <v>65</v>
      </c>
      <c r="B281" s="25"/>
      <c r="C281" s="25"/>
      <c r="D281" s="25"/>
      <c r="E281" s="25"/>
      <c r="F281" s="12">
        <v>152600</v>
      </c>
      <c r="G281" s="12">
        <v>152600</v>
      </c>
      <c r="H281" s="12">
        <v>52000</v>
      </c>
      <c r="I281" s="11">
        <f t="shared" si="4"/>
        <v>34.076015727391876</v>
      </c>
    </row>
    <row r="282" spans="1:9" ht="35.25" customHeight="1">
      <c r="A282" s="32" t="s">
        <v>28</v>
      </c>
      <c r="B282" s="32"/>
      <c r="C282" s="32"/>
      <c r="D282" s="32"/>
      <c r="E282" s="32"/>
      <c r="F282" s="10">
        <v>5598017</v>
      </c>
      <c r="G282" s="10">
        <v>3142952</v>
      </c>
      <c r="H282" s="10">
        <v>2741535.14</v>
      </c>
      <c r="I282" s="11">
        <f t="shared" si="4"/>
        <v>87.228030844887229</v>
      </c>
    </row>
    <row r="283" spans="1:9">
      <c r="A283" s="31" t="s">
        <v>41</v>
      </c>
      <c r="B283" s="31"/>
      <c r="C283" s="31"/>
      <c r="D283" s="31"/>
      <c r="E283" s="31"/>
      <c r="F283" s="10">
        <v>5598017</v>
      </c>
      <c r="G283" s="10">
        <v>3142952</v>
      </c>
      <c r="H283" s="10">
        <v>2741535.14</v>
      </c>
      <c r="I283" s="11">
        <f t="shared" si="4"/>
        <v>87.228030844887229</v>
      </c>
    </row>
    <row r="284" spans="1:9">
      <c r="A284" s="27" t="s">
        <v>42</v>
      </c>
      <c r="B284" s="27"/>
      <c r="C284" s="27"/>
      <c r="D284" s="27"/>
      <c r="E284" s="27"/>
      <c r="F284" s="10">
        <v>4760386</v>
      </c>
      <c r="G284" s="10">
        <v>2743300</v>
      </c>
      <c r="H284" s="10">
        <v>2475608.2400000002</v>
      </c>
      <c r="I284" s="11">
        <f t="shared" si="4"/>
        <v>90.241980096963516</v>
      </c>
    </row>
    <row r="285" spans="1:9">
      <c r="A285" s="28" t="s">
        <v>43</v>
      </c>
      <c r="B285" s="28"/>
      <c r="C285" s="28"/>
      <c r="D285" s="28"/>
      <c r="E285" s="28"/>
      <c r="F285" s="10">
        <v>3898200</v>
      </c>
      <c r="G285" s="10">
        <v>2246900</v>
      </c>
      <c r="H285" s="10">
        <v>2027054.36</v>
      </c>
      <c r="I285" s="11">
        <f t="shared" si="4"/>
        <v>90.215601940451293</v>
      </c>
    </row>
    <row r="286" spans="1:9">
      <c r="A286" s="29" t="s">
        <v>44</v>
      </c>
      <c r="B286" s="29"/>
      <c r="C286" s="29"/>
      <c r="D286" s="29"/>
      <c r="E286" s="29"/>
      <c r="F286" s="12">
        <v>3898200</v>
      </c>
      <c r="G286" s="12">
        <v>2246900</v>
      </c>
      <c r="H286" s="12">
        <v>2027054.36</v>
      </c>
      <c r="I286" s="11">
        <f t="shared" si="4"/>
        <v>90.215601940451293</v>
      </c>
    </row>
    <row r="287" spans="1:9">
      <c r="A287" s="25" t="s">
        <v>45</v>
      </c>
      <c r="B287" s="25"/>
      <c r="C287" s="25"/>
      <c r="D287" s="25"/>
      <c r="E287" s="25"/>
      <c r="F287" s="12">
        <v>862186</v>
      </c>
      <c r="G287" s="12">
        <v>496400</v>
      </c>
      <c r="H287" s="12">
        <v>448553.88</v>
      </c>
      <c r="I287" s="11">
        <f t="shared" si="4"/>
        <v>90.361377921031433</v>
      </c>
    </row>
    <row r="288" spans="1:9">
      <c r="A288" s="27" t="s">
        <v>46</v>
      </c>
      <c r="B288" s="27"/>
      <c r="C288" s="27"/>
      <c r="D288" s="27"/>
      <c r="E288" s="27"/>
      <c r="F288" s="10">
        <v>615367</v>
      </c>
      <c r="G288" s="10">
        <v>314464</v>
      </c>
      <c r="H288" s="10">
        <v>240638.8</v>
      </c>
      <c r="I288" s="11">
        <f t="shared" si="4"/>
        <v>76.523481225195894</v>
      </c>
    </row>
    <row r="289" spans="1:9">
      <c r="A289" s="25" t="s">
        <v>47</v>
      </c>
      <c r="B289" s="25"/>
      <c r="C289" s="25"/>
      <c r="D289" s="25"/>
      <c r="E289" s="25"/>
      <c r="F289" s="12">
        <v>173264</v>
      </c>
      <c r="G289" s="12">
        <v>110232</v>
      </c>
      <c r="H289" s="12">
        <v>82769.02</v>
      </c>
      <c r="I289" s="11">
        <f t="shared" si="4"/>
        <v>75.086200014514844</v>
      </c>
    </row>
    <row r="290" spans="1:9">
      <c r="A290" s="25" t="s">
        <v>48</v>
      </c>
      <c r="B290" s="25"/>
      <c r="C290" s="25"/>
      <c r="D290" s="25"/>
      <c r="E290" s="25"/>
      <c r="F290" s="12">
        <v>320850</v>
      </c>
      <c r="G290" s="12">
        <v>130760</v>
      </c>
      <c r="H290" s="12">
        <v>97360.16</v>
      </c>
      <c r="I290" s="11">
        <f t="shared" si="4"/>
        <v>74.457142857142856</v>
      </c>
    </row>
    <row r="291" spans="1:9">
      <c r="A291" s="25" t="s">
        <v>49</v>
      </c>
      <c r="B291" s="25"/>
      <c r="C291" s="25"/>
      <c r="D291" s="25"/>
      <c r="E291" s="25"/>
      <c r="F291" s="12">
        <v>9920</v>
      </c>
      <c r="G291" s="12">
        <v>8000</v>
      </c>
      <c r="H291" s="14"/>
      <c r="I291" s="11">
        <f t="shared" si="4"/>
        <v>0</v>
      </c>
    </row>
    <row r="292" spans="1:9">
      <c r="A292" s="28" t="s">
        <v>50</v>
      </c>
      <c r="B292" s="28"/>
      <c r="C292" s="28"/>
      <c r="D292" s="28"/>
      <c r="E292" s="28"/>
      <c r="F292" s="10">
        <v>106073</v>
      </c>
      <c r="G292" s="10">
        <v>60212</v>
      </c>
      <c r="H292" s="10">
        <v>58214.62</v>
      </c>
      <c r="I292" s="11">
        <f t="shared" si="4"/>
        <v>96.682754268252182</v>
      </c>
    </row>
    <row r="293" spans="1:9">
      <c r="A293" s="29" t="s">
        <v>51</v>
      </c>
      <c r="B293" s="29"/>
      <c r="C293" s="29"/>
      <c r="D293" s="29"/>
      <c r="E293" s="29"/>
      <c r="F293" s="12">
        <v>84251</v>
      </c>
      <c r="G293" s="12">
        <v>45846</v>
      </c>
      <c r="H293" s="12">
        <v>45844.42</v>
      </c>
      <c r="I293" s="11">
        <f t="shared" si="4"/>
        <v>99.996553679710331</v>
      </c>
    </row>
    <row r="294" spans="1:9">
      <c r="A294" s="29" t="s">
        <v>52</v>
      </c>
      <c r="B294" s="29"/>
      <c r="C294" s="29"/>
      <c r="D294" s="29"/>
      <c r="E294" s="29"/>
      <c r="F294" s="12">
        <v>3451</v>
      </c>
      <c r="G294" s="12">
        <v>2016</v>
      </c>
      <c r="H294" s="15">
        <v>936.46</v>
      </c>
      <c r="I294" s="11">
        <f t="shared" si="4"/>
        <v>46.451388888888886</v>
      </c>
    </row>
    <row r="295" spans="1:9">
      <c r="A295" s="29" t="s">
        <v>53</v>
      </c>
      <c r="B295" s="29"/>
      <c r="C295" s="29"/>
      <c r="D295" s="29"/>
      <c r="E295" s="29"/>
      <c r="F295" s="12">
        <v>17341</v>
      </c>
      <c r="G295" s="12">
        <v>11747</v>
      </c>
      <c r="H295" s="12">
        <v>11005.69</v>
      </c>
      <c r="I295" s="11">
        <f t="shared" si="4"/>
        <v>93.689367498084621</v>
      </c>
    </row>
    <row r="296" spans="1:9">
      <c r="A296" s="29" t="s">
        <v>55</v>
      </c>
      <c r="B296" s="29"/>
      <c r="C296" s="29"/>
      <c r="D296" s="29"/>
      <c r="E296" s="29"/>
      <c r="F296" s="12">
        <v>1030</v>
      </c>
      <c r="G296" s="15">
        <v>603</v>
      </c>
      <c r="H296" s="15">
        <v>428.05</v>
      </c>
      <c r="I296" s="11">
        <f t="shared" si="4"/>
        <v>70.986733001658379</v>
      </c>
    </row>
    <row r="297" spans="1:9">
      <c r="A297" s="28" t="s">
        <v>56</v>
      </c>
      <c r="B297" s="28"/>
      <c r="C297" s="28"/>
      <c r="D297" s="28"/>
      <c r="E297" s="28"/>
      <c r="F297" s="10">
        <v>5260</v>
      </c>
      <c r="G297" s="10">
        <v>5260</v>
      </c>
      <c r="H297" s="10">
        <v>2295</v>
      </c>
      <c r="I297" s="11">
        <f t="shared" si="4"/>
        <v>43.631178707224336</v>
      </c>
    </row>
    <row r="298" spans="1:9">
      <c r="A298" s="29" t="s">
        <v>57</v>
      </c>
      <c r="B298" s="29"/>
      <c r="C298" s="29"/>
      <c r="D298" s="29"/>
      <c r="E298" s="29"/>
      <c r="F298" s="12">
        <v>5260</v>
      </c>
      <c r="G298" s="12">
        <v>5260</v>
      </c>
      <c r="H298" s="12">
        <v>2295</v>
      </c>
      <c r="I298" s="11">
        <f t="shared" si="4"/>
        <v>43.631178707224336</v>
      </c>
    </row>
    <row r="299" spans="1:9">
      <c r="A299" s="23" t="s">
        <v>62</v>
      </c>
      <c r="B299" s="23"/>
      <c r="C299" s="23"/>
      <c r="D299" s="23"/>
      <c r="E299" s="23"/>
      <c r="F299" s="12">
        <v>222264</v>
      </c>
      <c r="G299" s="12">
        <v>85188</v>
      </c>
      <c r="H299" s="12">
        <v>25288.1</v>
      </c>
      <c r="I299" s="11">
        <f t="shared" si="4"/>
        <v>29.685049537493541</v>
      </c>
    </row>
    <row r="300" spans="1:9">
      <c r="A300" s="31" t="s">
        <v>63</v>
      </c>
      <c r="B300" s="31"/>
      <c r="C300" s="31"/>
      <c r="D300" s="31"/>
      <c r="E300" s="31"/>
      <c r="F300" s="13"/>
      <c r="G300" s="13"/>
      <c r="H300" s="13"/>
      <c r="I300" s="11" t="e">
        <f t="shared" si="4"/>
        <v>#DIV/0!</v>
      </c>
    </row>
    <row r="301" spans="1:9">
      <c r="A301" s="27" t="s">
        <v>64</v>
      </c>
      <c r="B301" s="27"/>
      <c r="C301" s="27"/>
      <c r="D301" s="27"/>
      <c r="E301" s="27"/>
      <c r="F301" s="13"/>
      <c r="G301" s="13"/>
      <c r="H301" s="13"/>
      <c r="I301" s="11" t="e">
        <f t="shared" si="4"/>
        <v>#DIV/0!</v>
      </c>
    </row>
    <row r="302" spans="1:9">
      <c r="A302" s="25" t="s">
        <v>65</v>
      </c>
      <c r="B302" s="25"/>
      <c r="C302" s="25"/>
      <c r="D302" s="25"/>
      <c r="E302" s="25"/>
      <c r="F302" s="14"/>
      <c r="G302" s="14"/>
      <c r="H302" s="14"/>
      <c r="I302" s="11" t="e">
        <f t="shared" si="4"/>
        <v>#DIV/0!</v>
      </c>
    </row>
    <row r="303" spans="1:9" ht="37.5" customHeight="1">
      <c r="A303" s="32" t="s">
        <v>29</v>
      </c>
      <c r="B303" s="32"/>
      <c r="C303" s="32"/>
      <c r="D303" s="32"/>
      <c r="E303" s="32"/>
      <c r="F303" s="10">
        <v>20322087</v>
      </c>
      <c r="G303" s="10">
        <v>12515709</v>
      </c>
      <c r="H303" s="10">
        <v>5693478.5800000001</v>
      </c>
      <c r="I303" s="11">
        <f t="shared" si="4"/>
        <v>45.490659618244564</v>
      </c>
    </row>
    <row r="304" spans="1:9">
      <c r="A304" s="31" t="s">
        <v>41</v>
      </c>
      <c r="B304" s="31"/>
      <c r="C304" s="31"/>
      <c r="D304" s="31"/>
      <c r="E304" s="31"/>
      <c r="F304" s="10">
        <v>20268087</v>
      </c>
      <c r="G304" s="10">
        <v>12515709</v>
      </c>
      <c r="H304" s="10">
        <v>5693478.5800000001</v>
      </c>
      <c r="I304" s="11">
        <f t="shared" si="4"/>
        <v>45.490659618244564</v>
      </c>
    </row>
    <row r="305" spans="1:9">
      <c r="A305" s="27" t="s">
        <v>42</v>
      </c>
      <c r="B305" s="27"/>
      <c r="C305" s="27"/>
      <c r="D305" s="27"/>
      <c r="E305" s="27"/>
      <c r="F305" s="10">
        <v>6522462</v>
      </c>
      <c r="G305" s="10">
        <v>3957646</v>
      </c>
      <c r="H305" s="10">
        <v>3375583.98</v>
      </c>
      <c r="I305" s="11">
        <f t="shared" si="4"/>
        <v>85.292721481405863</v>
      </c>
    </row>
    <row r="306" spans="1:9">
      <c r="A306" s="28" t="s">
        <v>43</v>
      </c>
      <c r="B306" s="28"/>
      <c r="C306" s="28"/>
      <c r="D306" s="28"/>
      <c r="E306" s="28"/>
      <c r="F306" s="10">
        <v>5360000</v>
      </c>
      <c r="G306" s="10">
        <v>3243436</v>
      </c>
      <c r="H306" s="10">
        <v>2760698.85</v>
      </c>
      <c r="I306" s="11">
        <f t="shared" si="4"/>
        <v>85.11648911833008</v>
      </c>
    </row>
    <row r="307" spans="1:9">
      <c r="A307" s="29" t="s">
        <v>44</v>
      </c>
      <c r="B307" s="29"/>
      <c r="C307" s="29"/>
      <c r="D307" s="29"/>
      <c r="E307" s="29"/>
      <c r="F307" s="12">
        <v>5360000</v>
      </c>
      <c r="G307" s="12">
        <v>3243436</v>
      </c>
      <c r="H307" s="12">
        <v>2760698.85</v>
      </c>
      <c r="I307" s="11">
        <f t="shared" si="4"/>
        <v>85.11648911833008</v>
      </c>
    </row>
    <row r="308" spans="1:9">
      <c r="A308" s="25" t="s">
        <v>45</v>
      </c>
      <c r="B308" s="25"/>
      <c r="C308" s="25"/>
      <c r="D308" s="25"/>
      <c r="E308" s="25"/>
      <c r="F308" s="12">
        <v>1162462</v>
      </c>
      <c r="G308" s="12">
        <v>714210</v>
      </c>
      <c r="H308" s="12">
        <v>614885.13</v>
      </c>
      <c r="I308" s="11">
        <f t="shared" si="4"/>
        <v>86.093044062670643</v>
      </c>
    </row>
    <row r="309" spans="1:9">
      <c r="A309" s="27" t="s">
        <v>46</v>
      </c>
      <c r="B309" s="27"/>
      <c r="C309" s="27"/>
      <c r="D309" s="27"/>
      <c r="E309" s="27"/>
      <c r="F309" s="10">
        <v>13729505</v>
      </c>
      <c r="G309" s="10">
        <v>8548290</v>
      </c>
      <c r="H309" s="10">
        <v>2310012.9</v>
      </c>
      <c r="I309" s="11">
        <f t="shared" si="4"/>
        <v>27.023099356713448</v>
      </c>
    </row>
    <row r="310" spans="1:9">
      <c r="A310" s="25" t="s">
        <v>47</v>
      </c>
      <c r="B310" s="25"/>
      <c r="C310" s="25"/>
      <c r="D310" s="25"/>
      <c r="E310" s="25"/>
      <c r="F310" s="12">
        <v>1838696</v>
      </c>
      <c r="G310" s="12">
        <v>1423405</v>
      </c>
      <c r="H310" s="12">
        <v>278240</v>
      </c>
      <c r="I310" s="11">
        <f t="shared" si="4"/>
        <v>19.547493510279928</v>
      </c>
    </row>
    <row r="311" spans="1:9">
      <c r="A311" s="25" t="s">
        <v>48</v>
      </c>
      <c r="B311" s="25"/>
      <c r="C311" s="25"/>
      <c r="D311" s="25"/>
      <c r="E311" s="25"/>
      <c r="F311" s="12">
        <v>11794213</v>
      </c>
      <c r="G311" s="12">
        <v>7058998</v>
      </c>
      <c r="H311" s="12">
        <v>1980634.11</v>
      </c>
      <c r="I311" s="11">
        <f t="shared" si="4"/>
        <v>28.058289717605817</v>
      </c>
    </row>
    <row r="312" spans="1:9">
      <c r="A312" s="25" t="s">
        <v>49</v>
      </c>
      <c r="B312" s="25"/>
      <c r="C312" s="25"/>
      <c r="D312" s="25"/>
      <c r="E312" s="25"/>
      <c r="F312" s="15">
        <v>500</v>
      </c>
      <c r="G312" s="15">
        <v>500</v>
      </c>
      <c r="H312" s="14"/>
      <c r="I312" s="11">
        <f t="shared" si="4"/>
        <v>0</v>
      </c>
    </row>
    <row r="313" spans="1:9">
      <c r="A313" s="28" t="s">
        <v>50</v>
      </c>
      <c r="B313" s="28"/>
      <c r="C313" s="28"/>
      <c r="D313" s="28"/>
      <c r="E313" s="28"/>
      <c r="F313" s="10">
        <v>89796</v>
      </c>
      <c r="G313" s="10">
        <v>59087</v>
      </c>
      <c r="H313" s="10">
        <v>51138.79</v>
      </c>
      <c r="I313" s="11">
        <f t="shared" si="4"/>
        <v>86.548293194780584</v>
      </c>
    </row>
    <row r="314" spans="1:9">
      <c r="A314" s="29" t="s">
        <v>52</v>
      </c>
      <c r="B314" s="29"/>
      <c r="C314" s="29"/>
      <c r="D314" s="29"/>
      <c r="E314" s="29"/>
      <c r="F314" s="12">
        <v>1938</v>
      </c>
      <c r="G314" s="12">
        <v>1298</v>
      </c>
      <c r="H314" s="15">
        <v>891.17</v>
      </c>
      <c r="I314" s="11">
        <f t="shared" si="4"/>
        <v>68.657164869029273</v>
      </c>
    </row>
    <row r="315" spans="1:9">
      <c r="A315" s="29" t="s">
        <v>53</v>
      </c>
      <c r="B315" s="29"/>
      <c r="C315" s="29"/>
      <c r="D315" s="29"/>
      <c r="E315" s="29"/>
      <c r="F315" s="12">
        <v>29825</v>
      </c>
      <c r="G315" s="12">
        <v>16590</v>
      </c>
      <c r="H315" s="12">
        <v>11052.98</v>
      </c>
      <c r="I315" s="11">
        <f t="shared" si="4"/>
        <v>66.624352019288722</v>
      </c>
    </row>
    <row r="316" spans="1:9">
      <c r="A316" s="29" t="s">
        <v>54</v>
      </c>
      <c r="B316" s="29"/>
      <c r="C316" s="29"/>
      <c r="D316" s="29"/>
      <c r="E316" s="29"/>
      <c r="F316" s="12">
        <v>58033</v>
      </c>
      <c r="G316" s="12">
        <v>41199</v>
      </c>
      <c r="H316" s="12">
        <v>39194.639999999999</v>
      </c>
      <c r="I316" s="11">
        <f t="shared" si="4"/>
        <v>95.134930459477175</v>
      </c>
    </row>
    <row r="317" spans="1:9">
      <c r="A317" s="28" t="s">
        <v>56</v>
      </c>
      <c r="B317" s="28"/>
      <c r="C317" s="28"/>
      <c r="D317" s="28"/>
      <c r="E317" s="28"/>
      <c r="F317" s="10">
        <v>6300</v>
      </c>
      <c r="G317" s="10">
        <v>6300</v>
      </c>
      <c r="H317" s="13"/>
      <c r="I317" s="11">
        <f t="shared" si="4"/>
        <v>0</v>
      </c>
    </row>
    <row r="318" spans="1:9">
      <c r="A318" s="29" t="s">
        <v>57</v>
      </c>
      <c r="B318" s="29"/>
      <c r="C318" s="29"/>
      <c r="D318" s="29"/>
      <c r="E318" s="29"/>
      <c r="F318" s="12">
        <v>6300</v>
      </c>
      <c r="G318" s="12">
        <v>6300</v>
      </c>
      <c r="H318" s="14"/>
      <c r="I318" s="11">
        <f t="shared" si="4"/>
        <v>0</v>
      </c>
    </row>
    <row r="319" spans="1:9">
      <c r="A319" s="23" t="s">
        <v>62</v>
      </c>
      <c r="B319" s="23"/>
      <c r="C319" s="23"/>
      <c r="D319" s="23"/>
      <c r="E319" s="23"/>
      <c r="F319" s="12">
        <v>16120</v>
      </c>
      <c r="G319" s="12">
        <v>9773</v>
      </c>
      <c r="H319" s="12">
        <v>7881.7</v>
      </c>
      <c r="I319" s="11">
        <f t="shared" si="4"/>
        <v>80.647702854804052</v>
      </c>
    </row>
    <row r="320" spans="1:9">
      <c r="A320" s="31" t="s">
        <v>63</v>
      </c>
      <c r="B320" s="31"/>
      <c r="C320" s="31"/>
      <c r="D320" s="31"/>
      <c r="E320" s="31"/>
      <c r="F320" s="10">
        <v>54000</v>
      </c>
      <c r="G320" s="13"/>
      <c r="H320" s="13"/>
      <c r="I320" s="11" t="e">
        <f t="shared" si="4"/>
        <v>#DIV/0!</v>
      </c>
    </row>
    <row r="321" spans="1:9">
      <c r="A321" s="27" t="s">
        <v>64</v>
      </c>
      <c r="B321" s="27"/>
      <c r="C321" s="27"/>
      <c r="D321" s="27"/>
      <c r="E321" s="27"/>
      <c r="F321" s="10">
        <v>54000</v>
      </c>
      <c r="G321" s="13"/>
      <c r="H321" s="13"/>
      <c r="I321" s="11" t="e">
        <f t="shared" si="4"/>
        <v>#DIV/0!</v>
      </c>
    </row>
    <row r="322" spans="1:9">
      <c r="A322" s="25" t="s">
        <v>65</v>
      </c>
      <c r="B322" s="25"/>
      <c r="C322" s="25"/>
      <c r="D322" s="25"/>
      <c r="E322" s="25"/>
      <c r="F322" s="12">
        <v>54000</v>
      </c>
      <c r="G322" s="14"/>
      <c r="H322" s="14"/>
      <c r="I322" s="11" t="e">
        <f t="shared" si="4"/>
        <v>#DIV/0!</v>
      </c>
    </row>
    <row r="323" spans="1:9" ht="33.75" customHeight="1">
      <c r="A323" s="32" t="s">
        <v>30</v>
      </c>
      <c r="B323" s="32"/>
      <c r="C323" s="32"/>
      <c r="D323" s="32"/>
      <c r="E323" s="32"/>
      <c r="F323" s="10">
        <v>6661200</v>
      </c>
      <c r="G323" s="10">
        <v>3665937</v>
      </c>
      <c r="H323" s="10">
        <v>3013211.59</v>
      </c>
      <c r="I323" s="11">
        <f t="shared" si="4"/>
        <v>82.194854685173254</v>
      </c>
    </row>
    <row r="324" spans="1:9">
      <c r="A324" s="31" t="s">
        <v>41</v>
      </c>
      <c r="B324" s="31"/>
      <c r="C324" s="31"/>
      <c r="D324" s="31"/>
      <c r="E324" s="31"/>
      <c r="F324" s="10">
        <v>6544700</v>
      </c>
      <c r="G324" s="10">
        <v>3665937</v>
      </c>
      <c r="H324" s="10">
        <v>3013211.59</v>
      </c>
      <c r="I324" s="11">
        <f t="shared" si="4"/>
        <v>82.194854685173254</v>
      </c>
    </row>
    <row r="325" spans="1:9">
      <c r="A325" s="27" t="s">
        <v>42</v>
      </c>
      <c r="B325" s="27"/>
      <c r="C325" s="27"/>
      <c r="D325" s="27"/>
      <c r="E325" s="27"/>
      <c r="F325" s="10">
        <v>5679974</v>
      </c>
      <c r="G325" s="10">
        <v>3084757</v>
      </c>
      <c r="H325" s="10">
        <v>2821814.2</v>
      </c>
      <c r="I325" s="11">
        <f t="shared" si="4"/>
        <v>91.476061161381594</v>
      </c>
    </row>
    <row r="326" spans="1:9">
      <c r="A326" s="28" t="s">
        <v>43</v>
      </c>
      <c r="B326" s="28"/>
      <c r="C326" s="28"/>
      <c r="D326" s="28"/>
      <c r="E326" s="28"/>
      <c r="F326" s="10">
        <v>4629100</v>
      </c>
      <c r="G326" s="10">
        <v>2520113</v>
      </c>
      <c r="H326" s="10">
        <v>2298427.9500000002</v>
      </c>
      <c r="I326" s="11">
        <f t="shared" si="4"/>
        <v>91.203368658468904</v>
      </c>
    </row>
    <row r="327" spans="1:9">
      <c r="A327" s="29" t="s">
        <v>44</v>
      </c>
      <c r="B327" s="29"/>
      <c r="C327" s="29"/>
      <c r="D327" s="29"/>
      <c r="E327" s="29"/>
      <c r="F327" s="12">
        <v>4629100</v>
      </c>
      <c r="G327" s="12">
        <v>2520113</v>
      </c>
      <c r="H327" s="12">
        <v>2298427.9500000002</v>
      </c>
      <c r="I327" s="11">
        <f t="shared" si="4"/>
        <v>91.203368658468904</v>
      </c>
    </row>
    <row r="328" spans="1:9">
      <c r="A328" s="25" t="s">
        <v>45</v>
      </c>
      <c r="B328" s="25"/>
      <c r="C328" s="25"/>
      <c r="D328" s="25"/>
      <c r="E328" s="25"/>
      <c r="F328" s="12">
        <v>1050874</v>
      </c>
      <c r="G328" s="12">
        <v>564644</v>
      </c>
      <c r="H328" s="12">
        <v>523386.25</v>
      </c>
      <c r="I328" s="11">
        <f t="shared" ref="I328:I391" si="5">SUM(H328)/G328*100</f>
        <v>92.693139394025252</v>
      </c>
    </row>
    <row r="329" spans="1:9">
      <c r="A329" s="27" t="s">
        <v>46</v>
      </c>
      <c r="B329" s="27"/>
      <c r="C329" s="27"/>
      <c r="D329" s="27"/>
      <c r="E329" s="27"/>
      <c r="F329" s="10">
        <v>717180</v>
      </c>
      <c r="G329" s="10">
        <v>526180</v>
      </c>
      <c r="H329" s="10">
        <v>144926.04</v>
      </c>
      <c r="I329" s="11">
        <f t="shared" si="5"/>
        <v>27.543053707856629</v>
      </c>
    </row>
    <row r="330" spans="1:9">
      <c r="A330" s="25" t="s">
        <v>47</v>
      </c>
      <c r="B330" s="25"/>
      <c r="C330" s="25"/>
      <c r="D330" s="25"/>
      <c r="E330" s="25"/>
      <c r="F330" s="12">
        <v>19500</v>
      </c>
      <c r="G330" s="12">
        <v>19500</v>
      </c>
      <c r="H330" s="12">
        <v>9026.36</v>
      </c>
      <c r="I330" s="11">
        <f t="shared" si="5"/>
        <v>46.289025641025646</v>
      </c>
    </row>
    <row r="331" spans="1:9">
      <c r="A331" s="25" t="s">
        <v>48</v>
      </c>
      <c r="B331" s="25"/>
      <c r="C331" s="25"/>
      <c r="D331" s="25"/>
      <c r="E331" s="25"/>
      <c r="F331" s="12">
        <v>694180</v>
      </c>
      <c r="G331" s="12">
        <v>503180</v>
      </c>
      <c r="H331" s="12">
        <v>135839.67999999999</v>
      </c>
      <c r="I331" s="11">
        <f t="shared" si="5"/>
        <v>26.996239914146031</v>
      </c>
    </row>
    <row r="332" spans="1:9">
      <c r="A332" s="25" t="s">
        <v>49</v>
      </c>
      <c r="B332" s="25"/>
      <c r="C332" s="25"/>
      <c r="D332" s="25"/>
      <c r="E332" s="25"/>
      <c r="F332" s="12">
        <v>1000</v>
      </c>
      <c r="G332" s="12">
        <v>1000</v>
      </c>
      <c r="H332" s="15">
        <v>60</v>
      </c>
      <c r="I332" s="11">
        <f t="shared" si="5"/>
        <v>6</v>
      </c>
    </row>
    <row r="333" spans="1:9">
      <c r="A333" s="28" t="s">
        <v>56</v>
      </c>
      <c r="B333" s="28"/>
      <c r="C333" s="28"/>
      <c r="D333" s="28"/>
      <c r="E333" s="28"/>
      <c r="F333" s="10">
        <v>2500</v>
      </c>
      <c r="G333" s="10">
        <v>2500</v>
      </c>
      <c r="H333" s="13"/>
      <c r="I333" s="11">
        <f t="shared" si="5"/>
        <v>0</v>
      </c>
    </row>
    <row r="334" spans="1:9">
      <c r="A334" s="29" t="s">
        <v>57</v>
      </c>
      <c r="B334" s="29"/>
      <c r="C334" s="29"/>
      <c r="D334" s="29"/>
      <c r="E334" s="29"/>
      <c r="F334" s="12">
        <v>2500</v>
      </c>
      <c r="G334" s="12">
        <v>2500</v>
      </c>
      <c r="H334" s="14"/>
      <c r="I334" s="11">
        <f t="shared" si="5"/>
        <v>0</v>
      </c>
    </row>
    <row r="335" spans="1:9">
      <c r="A335" s="23" t="s">
        <v>62</v>
      </c>
      <c r="B335" s="23"/>
      <c r="C335" s="23"/>
      <c r="D335" s="23"/>
      <c r="E335" s="23"/>
      <c r="F335" s="12">
        <v>147546</v>
      </c>
      <c r="G335" s="12">
        <v>55000</v>
      </c>
      <c r="H335" s="12">
        <v>46471.35</v>
      </c>
      <c r="I335" s="11">
        <f t="shared" si="5"/>
        <v>84.49336363636364</v>
      </c>
    </row>
    <row r="336" spans="1:9">
      <c r="A336" s="31" t="s">
        <v>63</v>
      </c>
      <c r="B336" s="31"/>
      <c r="C336" s="31"/>
      <c r="D336" s="31"/>
      <c r="E336" s="31"/>
      <c r="F336" s="10">
        <v>116500</v>
      </c>
      <c r="G336" s="13"/>
      <c r="H336" s="13"/>
      <c r="I336" s="11" t="e">
        <f t="shared" si="5"/>
        <v>#DIV/0!</v>
      </c>
    </row>
    <row r="337" spans="1:9">
      <c r="A337" s="27" t="s">
        <v>64</v>
      </c>
      <c r="B337" s="27"/>
      <c r="C337" s="27"/>
      <c r="D337" s="27"/>
      <c r="E337" s="27"/>
      <c r="F337" s="10">
        <v>116500</v>
      </c>
      <c r="G337" s="13"/>
      <c r="H337" s="13"/>
      <c r="I337" s="11" t="e">
        <f t="shared" si="5"/>
        <v>#DIV/0!</v>
      </c>
    </row>
    <row r="338" spans="1:9">
      <c r="A338" s="25" t="s">
        <v>65</v>
      </c>
      <c r="B338" s="25"/>
      <c r="C338" s="25"/>
      <c r="D338" s="25"/>
      <c r="E338" s="25"/>
      <c r="F338" s="12">
        <v>116500</v>
      </c>
      <c r="G338" s="14"/>
      <c r="H338" s="14"/>
      <c r="I338" s="11" t="e">
        <f t="shared" si="5"/>
        <v>#DIV/0!</v>
      </c>
    </row>
    <row r="339" spans="1:9" ht="31.5" customHeight="1">
      <c r="A339" s="32" t="s">
        <v>31</v>
      </c>
      <c r="B339" s="32"/>
      <c r="C339" s="32"/>
      <c r="D339" s="32"/>
      <c r="E339" s="32"/>
      <c r="F339" s="10">
        <v>26814100</v>
      </c>
      <c r="G339" s="10">
        <v>15015415</v>
      </c>
      <c r="H339" s="10">
        <v>12351166.33</v>
      </c>
      <c r="I339" s="11">
        <f t="shared" si="5"/>
        <v>82.256576524857948</v>
      </c>
    </row>
    <row r="340" spans="1:9">
      <c r="A340" s="31" t="s">
        <v>41</v>
      </c>
      <c r="B340" s="31"/>
      <c r="C340" s="31"/>
      <c r="D340" s="31"/>
      <c r="E340" s="31"/>
      <c r="F340" s="10">
        <v>25928100</v>
      </c>
      <c r="G340" s="10">
        <v>14815415</v>
      </c>
      <c r="H340" s="10">
        <v>12351166.33</v>
      </c>
      <c r="I340" s="11">
        <f t="shared" si="5"/>
        <v>83.366995322102014</v>
      </c>
    </row>
    <row r="341" spans="1:9">
      <c r="A341" s="27" t="s">
        <v>42</v>
      </c>
      <c r="B341" s="27"/>
      <c r="C341" s="27"/>
      <c r="D341" s="27"/>
      <c r="E341" s="27"/>
      <c r="F341" s="10">
        <v>23838070</v>
      </c>
      <c r="G341" s="10">
        <v>13744670</v>
      </c>
      <c r="H341" s="10">
        <v>11770510.43</v>
      </c>
      <c r="I341" s="11">
        <f t="shared" si="5"/>
        <v>85.636908197868706</v>
      </c>
    </row>
    <row r="342" spans="1:9">
      <c r="A342" s="28" t="s">
        <v>43</v>
      </c>
      <c r="B342" s="28"/>
      <c r="C342" s="28"/>
      <c r="D342" s="28"/>
      <c r="E342" s="28"/>
      <c r="F342" s="10">
        <v>19490800</v>
      </c>
      <c r="G342" s="10">
        <v>11224400</v>
      </c>
      <c r="H342" s="10">
        <v>9653614.2899999991</v>
      </c>
      <c r="I342" s="11">
        <f t="shared" si="5"/>
        <v>86.005615355831935</v>
      </c>
    </row>
    <row r="343" spans="1:9">
      <c r="A343" s="29" t="s">
        <v>44</v>
      </c>
      <c r="B343" s="29"/>
      <c r="C343" s="29"/>
      <c r="D343" s="29"/>
      <c r="E343" s="29"/>
      <c r="F343" s="12">
        <v>19490800</v>
      </c>
      <c r="G343" s="12">
        <v>11224400</v>
      </c>
      <c r="H343" s="12">
        <v>9653614.2899999991</v>
      </c>
      <c r="I343" s="11">
        <f t="shared" si="5"/>
        <v>86.005615355831935</v>
      </c>
    </row>
    <row r="344" spans="1:9">
      <c r="A344" s="25" t="s">
        <v>45</v>
      </c>
      <c r="B344" s="25"/>
      <c r="C344" s="25"/>
      <c r="D344" s="25"/>
      <c r="E344" s="25"/>
      <c r="F344" s="12">
        <v>4347270</v>
      </c>
      <c r="G344" s="12">
        <v>2520270</v>
      </c>
      <c r="H344" s="12">
        <v>2116896.14</v>
      </c>
      <c r="I344" s="11">
        <f t="shared" si="5"/>
        <v>83.994815634832776</v>
      </c>
    </row>
    <row r="345" spans="1:9">
      <c r="A345" s="27" t="s">
        <v>46</v>
      </c>
      <c r="B345" s="27"/>
      <c r="C345" s="27"/>
      <c r="D345" s="27"/>
      <c r="E345" s="27"/>
      <c r="F345" s="10">
        <v>2052030</v>
      </c>
      <c r="G345" s="10">
        <v>1042745</v>
      </c>
      <c r="H345" s="10">
        <v>556571.9</v>
      </c>
      <c r="I345" s="11">
        <f t="shared" si="5"/>
        <v>53.375647929263629</v>
      </c>
    </row>
    <row r="346" spans="1:9">
      <c r="A346" s="25" t="s">
        <v>47</v>
      </c>
      <c r="B346" s="25"/>
      <c r="C346" s="25"/>
      <c r="D346" s="25"/>
      <c r="E346" s="25"/>
      <c r="F346" s="12">
        <v>842300</v>
      </c>
      <c r="G346" s="12">
        <v>477900</v>
      </c>
      <c r="H346" s="12">
        <v>219415.43</v>
      </c>
      <c r="I346" s="11">
        <f t="shared" si="5"/>
        <v>45.912414731115291</v>
      </c>
    </row>
    <row r="347" spans="1:9">
      <c r="A347" s="25" t="s">
        <v>48</v>
      </c>
      <c r="B347" s="25"/>
      <c r="C347" s="25"/>
      <c r="D347" s="25"/>
      <c r="E347" s="25"/>
      <c r="F347" s="12">
        <v>1154730</v>
      </c>
      <c r="G347" s="12">
        <v>530345</v>
      </c>
      <c r="H347" s="12">
        <v>336071.47</v>
      </c>
      <c r="I347" s="11">
        <f t="shared" si="5"/>
        <v>63.368462038861495</v>
      </c>
    </row>
    <row r="348" spans="1:9">
      <c r="A348" s="25" t="s">
        <v>49</v>
      </c>
      <c r="B348" s="25"/>
      <c r="C348" s="25"/>
      <c r="D348" s="25"/>
      <c r="E348" s="25"/>
      <c r="F348" s="12">
        <v>40000</v>
      </c>
      <c r="G348" s="12">
        <v>21000</v>
      </c>
      <c r="H348" s="12">
        <v>1085</v>
      </c>
      <c r="I348" s="11">
        <f t="shared" si="5"/>
        <v>5.166666666666667</v>
      </c>
    </row>
    <row r="349" spans="1:9">
      <c r="A349" s="28" t="s">
        <v>56</v>
      </c>
      <c r="B349" s="28"/>
      <c r="C349" s="28"/>
      <c r="D349" s="28"/>
      <c r="E349" s="28"/>
      <c r="F349" s="10">
        <v>15000</v>
      </c>
      <c r="G349" s="10">
        <v>13500</v>
      </c>
      <c r="H349" s="13"/>
      <c r="I349" s="11">
        <f t="shared" si="5"/>
        <v>0</v>
      </c>
    </row>
    <row r="350" spans="1:9">
      <c r="A350" s="29" t="s">
        <v>57</v>
      </c>
      <c r="B350" s="29"/>
      <c r="C350" s="29"/>
      <c r="D350" s="29"/>
      <c r="E350" s="29"/>
      <c r="F350" s="12">
        <v>15000</v>
      </c>
      <c r="G350" s="12">
        <v>13500</v>
      </c>
      <c r="H350" s="14"/>
      <c r="I350" s="11">
        <f t="shared" si="5"/>
        <v>0</v>
      </c>
    </row>
    <row r="351" spans="1:9">
      <c r="A351" s="23" t="s">
        <v>62</v>
      </c>
      <c r="B351" s="23"/>
      <c r="C351" s="23"/>
      <c r="D351" s="23"/>
      <c r="E351" s="23"/>
      <c r="F351" s="12">
        <v>38000</v>
      </c>
      <c r="G351" s="12">
        <v>28000</v>
      </c>
      <c r="H351" s="12">
        <v>24084</v>
      </c>
      <c r="I351" s="11">
        <f t="shared" si="5"/>
        <v>86.014285714285705</v>
      </c>
    </row>
    <row r="352" spans="1:9">
      <c r="A352" s="31" t="s">
        <v>63</v>
      </c>
      <c r="B352" s="31"/>
      <c r="C352" s="31"/>
      <c r="D352" s="31"/>
      <c r="E352" s="31"/>
      <c r="F352" s="10">
        <v>886000</v>
      </c>
      <c r="G352" s="10">
        <v>200000</v>
      </c>
      <c r="H352" s="13"/>
      <c r="I352" s="11">
        <f t="shared" si="5"/>
        <v>0</v>
      </c>
    </row>
    <row r="353" spans="1:9">
      <c r="A353" s="27" t="s">
        <v>64</v>
      </c>
      <c r="B353" s="27"/>
      <c r="C353" s="27"/>
      <c r="D353" s="27"/>
      <c r="E353" s="27"/>
      <c r="F353" s="10">
        <v>886000</v>
      </c>
      <c r="G353" s="10">
        <v>200000</v>
      </c>
      <c r="H353" s="13"/>
      <c r="I353" s="11">
        <f t="shared" si="5"/>
        <v>0</v>
      </c>
    </row>
    <row r="354" spans="1:9">
      <c r="A354" s="25" t="s">
        <v>65</v>
      </c>
      <c r="B354" s="25"/>
      <c r="C354" s="25"/>
      <c r="D354" s="25"/>
      <c r="E354" s="25"/>
      <c r="F354" s="12">
        <v>886000</v>
      </c>
      <c r="G354" s="12">
        <v>200000</v>
      </c>
      <c r="H354" s="14"/>
      <c r="I354" s="11">
        <f t="shared" si="5"/>
        <v>0</v>
      </c>
    </row>
    <row r="355" spans="1:9" ht="31.5" customHeight="1">
      <c r="A355" s="32" t="s">
        <v>32</v>
      </c>
      <c r="B355" s="32"/>
      <c r="C355" s="32"/>
      <c r="D355" s="32"/>
      <c r="E355" s="32"/>
      <c r="F355" s="10">
        <v>11623000</v>
      </c>
      <c r="G355" s="10">
        <v>6513358</v>
      </c>
      <c r="H355" s="10">
        <v>5300287.4800000004</v>
      </c>
      <c r="I355" s="11">
        <f t="shared" si="5"/>
        <v>81.375651085047068</v>
      </c>
    </row>
    <row r="356" spans="1:9">
      <c r="A356" s="31" t="s">
        <v>41</v>
      </c>
      <c r="B356" s="31"/>
      <c r="C356" s="31"/>
      <c r="D356" s="31"/>
      <c r="E356" s="31"/>
      <c r="F356" s="10">
        <v>11538000</v>
      </c>
      <c r="G356" s="10">
        <v>6513358</v>
      </c>
      <c r="H356" s="10">
        <v>5300287.4800000004</v>
      </c>
      <c r="I356" s="11">
        <f t="shared" si="5"/>
        <v>81.375651085047068</v>
      </c>
    </row>
    <row r="357" spans="1:9">
      <c r="A357" s="27" t="s">
        <v>42</v>
      </c>
      <c r="B357" s="27"/>
      <c r="C357" s="27"/>
      <c r="D357" s="27"/>
      <c r="E357" s="27"/>
      <c r="F357" s="10">
        <v>9511486</v>
      </c>
      <c r="G357" s="10">
        <v>5606408</v>
      </c>
      <c r="H357" s="10">
        <v>5119509.88</v>
      </c>
      <c r="I357" s="11">
        <f t="shared" si="5"/>
        <v>91.315328459862357</v>
      </c>
    </row>
    <row r="358" spans="1:9">
      <c r="A358" s="28" t="s">
        <v>43</v>
      </c>
      <c r="B358" s="28"/>
      <c r="C358" s="28"/>
      <c r="D358" s="28"/>
      <c r="E358" s="28"/>
      <c r="F358" s="10">
        <v>7796300</v>
      </c>
      <c r="G358" s="10">
        <v>4595450</v>
      </c>
      <c r="H358" s="10">
        <v>4197289.7300000004</v>
      </c>
      <c r="I358" s="11">
        <f t="shared" si="5"/>
        <v>91.335771904818913</v>
      </c>
    </row>
    <row r="359" spans="1:9">
      <c r="A359" s="29" t="s">
        <v>44</v>
      </c>
      <c r="B359" s="29"/>
      <c r="C359" s="29"/>
      <c r="D359" s="29"/>
      <c r="E359" s="29"/>
      <c r="F359" s="12">
        <v>7796300</v>
      </c>
      <c r="G359" s="12">
        <v>4595450</v>
      </c>
      <c r="H359" s="12">
        <v>4197289.7300000004</v>
      </c>
      <c r="I359" s="11">
        <f t="shared" si="5"/>
        <v>91.335771904818913</v>
      </c>
    </row>
    <row r="360" spans="1:9">
      <c r="A360" s="25" t="s">
        <v>45</v>
      </c>
      <c r="B360" s="25"/>
      <c r="C360" s="25"/>
      <c r="D360" s="25"/>
      <c r="E360" s="25"/>
      <c r="F360" s="12">
        <v>1715186</v>
      </c>
      <c r="G360" s="12">
        <v>1010958</v>
      </c>
      <c r="H360" s="12">
        <v>922220.15</v>
      </c>
      <c r="I360" s="11">
        <f t="shared" si="5"/>
        <v>91.222399941441694</v>
      </c>
    </row>
    <row r="361" spans="1:9">
      <c r="A361" s="27" t="s">
        <v>46</v>
      </c>
      <c r="B361" s="27"/>
      <c r="C361" s="27"/>
      <c r="D361" s="27"/>
      <c r="E361" s="27"/>
      <c r="F361" s="10">
        <v>2026514</v>
      </c>
      <c r="G361" s="10">
        <v>906950</v>
      </c>
      <c r="H361" s="10">
        <v>180777.60000000001</v>
      </c>
      <c r="I361" s="11">
        <f t="shared" si="5"/>
        <v>19.932476983295665</v>
      </c>
    </row>
    <row r="362" spans="1:9">
      <c r="A362" s="25" t="s">
        <v>47</v>
      </c>
      <c r="B362" s="25"/>
      <c r="C362" s="25"/>
      <c r="D362" s="25"/>
      <c r="E362" s="25"/>
      <c r="F362" s="12">
        <v>145314</v>
      </c>
      <c r="G362" s="12">
        <v>86200</v>
      </c>
      <c r="H362" s="12">
        <v>61135</v>
      </c>
      <c r="I362" s="11">
        <f t="shared" si="5"/>
        <v>70.922273781902561</v>
      </c>
    </row>
    <row r="363" spans="1:9">
      <c r="A363" s="25" t="s">
        <v>48</v>
      </c>
      <c r="B363" s="25"/>
      <c r="C363" s="25"/>
      <c r="D363" s="25"/>
      <c r="E363" s="25"/>
      <c r="F363" s="12">
        <v>1881200</v>
      </c>
      <c r="G363" s="12">
        <v>820750</v>
      </c>
      <c r="H363" s="12">
        <v>119642.6</v>
      </c>
      <c r="I363" s="11">
        <f t="shared" si="5"/>
        <v>14.577228144989341</v>
      </c>
    </row>
    <row r="364" spans="1:9">
      <c r="A364" s="31" t="s">
        <v>63</v>
      </c>
      <c r="B364" s="31"/>
      <c r="C364" s="31"/>
      <c r="D364" s="31"/>
      <c r="E364" s="31"/>
      <c r="F364" s="10">
        <v>85000</v>
      </c>
      <c r="G364" s="13"/>
      <c r="H364" s="13"/>
      <c r="I364" s="11" t="e">
        <f t="shared" si="5"/>
        <v>#DIV/0!</v>
      </c>
    </row>
    <row r="365" spans="1:9">
      <c r="A365" s="27" t="s">
        <v>64</v>
      </c>
      <c r="B365" s="27"/>
      <c r="C365" s="27"/>
      <c r="D365" s="27"/>
      <c r="E365" s="27"/>
      <c r="F365" s="10">
        <v>85000</v>
      </c>
      <c r="G365" s="13"/>
      <c r="H365" s="13"/>
      <c r="I365" s="11" t="e">
        <f t="shared" si="5"/>
        <v>#DIV/0!</v>
      </c>
    </row>
    <row r="366" spans="1:9">
      <c r="A366" s="25" t="s">
        <v>65</v>
      </c>
      <c r="B366" s="25"/>
      <c r="C366" s="25"/>
      <c r="D366" s="25"/>
      <c r="E366" s="25"/>
      <c r="F366" s="12">
        <v>85000</v>
      </c>
      <c r="G366" s="14"/>
      <c r="H366" s="14"/>
      <c r="I366" s="11" t="e">
        <f t="shared" si="5"/>
        <v>#DIV/0!</v>
      </c>
    </row>
    <row r="367" spans="1:9" ht="30" customHeight="1">
      <c r="A367" s="32" t="s">
        <v>33</v>
      </c>
      <c r="B367" s="32"/>
      <c r="C367" s="32"/>
      <c r="D367" s="32"/>
      <c r="E367" s="32"/>
      <c r="F367" s="10">
        <f>158321875-13671525</f>
        <v>144650350</v>
      </c>
      <c r="G367" s="10">
        <f>87314939-2463790</f>
        <v>84851149</v>
      </c>
      <c r="H367" s="10">
        <v>67631060.299999997</v>
      </c>
      <c r="I367" s="11">
        <f t="shared" si="5"/>
        <v>79.705532685243895</v>
      </c>
    </row>
    <row r="368" spans="1:9">
      <c r="A368" s="31" t="s">
        <v>41</v>
      </c>
      <c r="B368" s="31"/>
      <c r="C368" s="31"/>
      <c r="D368" s="31"/>
      <c r="E368" s="31"/>
      <c r="F368" s="10">
        <v>129454550</v>
      </c>
      <c r="G368" s="10">
        <v>74155349</v>
      </c>
      <c r="H368" s="10">
        <v>67631060.299999997</v>
      </c>
      <c r="I368" s="11">
        <f t="shared" si="5"/>
        <v>91.201863671358353</v>
      </c>
    </row>
    <row r="369" spans="1:9">
      <c r="A369" s="27" t="s">
        <v>42</v>
      </c>
      <c r="B369" s="27"/>
      <c r="C369" s="27"/>
      <c r="D369" s="27"/>
      <c r="E369" s="27"/>
      <c r="F369" s="10">
        <v>15759224</v>
      </c>
      <c r="G369" s="10">
        <v>9583354</v>
      </c>
      <c r="H369" s="10">
        <v>7262145.6399999997</v>
      </c>
      <c r="I369" s="11">
        <f t="shared" si="5"/>
        <v>75.778747607570381</v>
      </c>
    </row>
    <row r="370" spans="1:9">
      <c r="A370" s="28" t="s">
        <v>43</v>
      </c>
      <c r="B370" s="28"/>
      <c r="C370" s="28"/>
      <c r="D370" s="28"/>
      <c r="E370" s="28"/>
      <c r="F370" s="10">
        <v>12912700</v>
      </c>
      <c r="G370" s="10">
        <v>7852350</v>
      </c>
      <c r="H370" s="10">
        <v>5948698.3200000003</v>
      </c>
      <c r="I370" s="11">
        <f t="shared" si="5"/>
        <v>75.756917610651598</v>
      </c>
    </row>
    <row r="371" spans="1:9">
      <c r="A371" s="29" t="s">
        <v>44</v>
      </c>
      <c r="B371" s="29"/>
      <c r="C371" s="29"/>
      <c r="D371" s="29"/>
      <c r="E371" s="29"/>
      <c r="F371" s="12">
        <v>12912700</v>
      </c>
      <c r="G371" s="12">
        <v>7852350</v>
      </c>
      <c r="H371" s="12">
        <v>5948698.3200000003</v>
      </c>
      <c r="I371" s="11">
        <f t="shared" si="5"/>
        <v>75.756917610651598</v>
      </c>
    </row>
    <row r="372" spans="1:9">
      <c r="A372" s="25" t="s">
        <v>45</v>
      </c>
      <c r="B372" s="25"/>
      <c r="C372" s="25"/>
      <c r="D372" s="25"/>
      <c r="E372" s="25"/>
      <c r="F372" s="12">
        <v>2846524</v>
      </c>
      <c r="G372" s="12">
        <v>1731004</v>
      </c>
      <c r="H372" s="12">
        <v>1313447.32</v>
      </c>
      <c r="I372" s="11">
        <f t="shared" si="5"/>
        <v>75.877774979145045</v>
      </c>
    </row>
    <row r="373" spans="1:9">
      <c r="A373" s="27" t="s">
        <v>46</v>
      </c>
      <c r="B373" s="27"/>
      <c r="C373" s="27"/>
      <c r="D373" s="27"/>
      <c r="E373" s="27"/>
      <c r="F373" s="10">
        <v>733038</v>
      </c>
      <c r="G373" s="10">
        <v>558078</v>
      </c>
      <c r="H373" s="10">
        <v>216269.6</v>
      </c>
      <c r="I373" s="11">
        <f t="shared" si="5"/>
        <v>38.752575804815812</v>
      </c>
    </row>
    <row r="374" spans="1:9">
      <c r="A374" s="25" t="s">
        <v>47</v>
      </c>
      <c r="B374" s="25"/>
      <c r="C374" s="25"/>
      <c r="D374" s="25"/>
      <c r="E374" s="25"/>
      <c r="F374" s="12">
        <v>191978</v>
      </c>
      <c r="G374" s="12">
        <v>191978</v>
      </c>
      <c r="H374" s="12">
        <v>6622.2</v>
      </c>
      <c r="I374" s="11">
        <f t="shared" si="5"/>
        <v>3.4494577503672295</v>
      </c>
    </row>
    <row r="375" spans="1:9">
      <c r="A375" s="25" t="s">
        <v>48</v>
      </c>
      <c r="B375" s="25"/>
      <c r="C375" s="25"/>
      <c r="D375" s="25"/>
      <c r="E375" s="25"/>
      <c r="F375" s="12">
        <v>534340</v>
      </c>
      <c r="G375" s="12">
        <v>359380</v>
      </c>
      <c r="H375" s="12">
        <v>209647.4</v>
      </c>
      <c r="I375" s="11">
        <f t="shared" si="5"/>
        <v>58.33585619678334</v>
      </c>
    </row>
    <row r="376" spans="1:9">
      <c r="A376" s="25" t="s">
        <v>49</v>
      </c>
      <c r="B376" s="25"/>
      <c r="C376" s="25"/>
      <c r="D376" s="25"/>
      <c r="E376" s="25"/>
      <c r="F376" s="12">
        <v>6720</v>
      </c>
      <c r="G376" s="12">
        <v>6720</v>
      </c>
      <c r="H376" s="14"/>
      <c r="I376" s="11">
        <f t="shared" si="5"/>
        <v>0</v>
      </c>
    </row>
    <row r="377" spans="1:9">
      <c r="A377" s="27" t="s">
        <v>89</v>
      </c>
      <c r="B377" s="27"/>
      <c r="C377" s="27"/>
      <c r="D377" s="27"/>
      <c r="E377" s="27"/>
      <c r="F377" s="10">
        <v>4678450</v>
      </c>
      <c r="G377" s="10">
        <v>847560</v>
      </c>
      <c r="H377" s="13"/>
      <c r="I377" s="11">
        <f t="shared" si="5"/>
        <v>0</v>
      </c>
    </row>
    <row r="378" spans="1:9">
      <c r="A378" s="25" t="s">
        <v>90</v>
      </c>
      <c r="B378" s="25"/>
      <c r="C378" s="25"/>
      <c r="D378" s="25"/>
      <c r="E378" s="25"/>
      <c r="F378" s="12">
        <v>3124590</v>
      </c>
      <c r="G378" s="12">
        <v>249515</v>
      </c>
      <c r="H378" s="14"/>
      <c r="I378" s="11">
        <f t="shared" si="5"/>
        <v>0</v>
      </c>
    </row>
    <row r="379" spans="1:9">
      <c r="A379" s="25" t="s">
        <v>91</v>
      </c>
      <c r="B379" s="25"/>
      <c r="C379" s="25"/>
      <c r="D379" s="25"/>
      <c r="E379" s="25"/>
      <c r="F379" s="12">
        <v>1553860</v>
      </c>
      <c r="G379" s="12">
        <v>598045</v>
      </c>
      <c r="H379" s="14"/>
      <c r="I379" s="11">
        <f t="shared" si="5"/>
        <v>0</v>
      </c>
    </row>
    <row r="380" spans="1:9">
      <c r="A380" s="27" t="s">
        <v>58</v>
      </c>
      <c r="B380" s="27"/>
      <c r="C380" s="27"/>
      <c r="D380" s="27"/>
      <c r="E380" s="27"/>
      <c r="F380" s="10">
        <v>108245100</v>
      </c>
      <c r="G380" s="10">
        <v>63142800</v>
      </c>
      <c r="H380" s="10">
        <v>60136000</v>
      </c>
      <c r="I380" s="11">
        <f t="shared" si="5"/>
        <v>95.238095238095227</v>
      </c>
    </row>
    <row r="381" spans="1:9">
      <c r="A381" s="25" t="s">
        <v>92</v>
      </c>
      <c r="B381" s="25"/>
      <c r="C381" s="25"/>
      <c r="D381" s="25"/>
      <c r="E381" s="25"/>
      <c r="F381" s="12">
        <v>108245100</v>
      </c>
      <c r="G381" s="12">
        <v>63142800</v>
      </c>
      <c r="H381" s="12">
        <v>60136000</v>
      </c>
      <c r="I381" s="11">
        <f t="shared" si="5"/>
        <v>95.238095238095227</v>
      </c>
    </row>
    <row r="382" spans="1:9">
      <c r="A382" s="23" t="s">
        <v>62</v>
      </c>
      <c r="B382" s="23"/>
      <c r="C382" s="23"/>
      <c r="D382" s="23"/>
      <c r="E382" s="23"/>
      <c r="F382" s="12">
        <v>38738</v>
      </c>
      <c r="G382" s="12">
        <v>23557</v>
      </c>
      <c r="H382" s="12">
        <v>16645.060000000001</v>
      </c>
      <c r="I382" s="11">
        <f t="shared" si="5"/>
        <v>70.658657723818834</v>
      </c>
    </row>
    <row r="383" spans="1:9">
      <c r="A383" s="31" t="s">
        <v>63</v>
      </c>
      <c r="B383" s="31"/>
      <c r="C383" s="31"/>
      <c r="D383" s="31"/>
      <c r="E383" s="31"/>
      <c r="F383" s="10">
        <v>695800</v>
      </c>
      <c r="G383" s="10">
        <v>695800</v>
      </c>
      <c r="H383" s="13"/>
      <c r="I383" s="11">
        <f t="shared" si="5"/>
        <v>0</v>
      </c>
    </row>
    <row r="384" spans="1:9">
      <c r="A384" s="27" t="s">
        <v>64</v>
      </c>
      <c r="B384" s="27"/>
      <c r="C384" s="27"/>
      <c r="D384" s="27"/>
      <c r="E384" s="27"/>
      <c r="F384" s="10">
        <v>695800</v>
      </c>
      <c r="G384" s="10">
        <v>695800</v>
      </c>
      <c r="H384" s="13"/>
      <c r="I384" s="11">
        <f t="shared" si="5"/>
        <v>0</v>
      </c>
    </row>
    <row r="385" spans="1:9">
      <c r="A385" s="25" t="s">
        <v>65</v>
      </c>
      <c r="B385" s="25"/>
      <c r="C385" s="25"/>
      <c r="D385" s="25"/>
      <c r="E385" s="25"/>
      <c r="F385" s="12">
        <v>695800</v>
      </c>
      <c r="G385" s="12">
        <v>695800</v>
      </c>
      <c r="H385" s="14"/>
      <c r="I385" s="11">
        <f t="shared" si="5"/>
        <v>0</v>
      </c>
    </row>
    <row r="386" spans="1:9">
      <c r="A386" s="26" t="s">
        <v>93</v>
      </c>
      <c r="B386" s="26"/>
      <c r="C386" s="26"/>
      <c r="D386" s="26"/>
      <c r="E386" s="26"/>
      <c r="F386" s="12">
        <v>14500000</v>
      </c>
      <c r="G386" s="12">
        <v>10000000</v>
      </c>
      <c r="H386" s="14"/>
      <c r="I386" s="11">
        <f t="shared" si="5"/>
        <v>0</v>
      </c>
    </row>
    <row r="387" spans="1:9" ht="43.5" customHeight="1">
      <c r="A387" s="32" t="s">
        <v>34</v>
      </c>
      <c r="B387" s="32"/>
      <c r="C387" s="32"/>
      <c r="D387" s="32"/>
      <c r="E387" s="32"/>
      <c r="F387" s="10">
        <v>11752322</v>
      </c>
      <c r="G387" s="10">
        <v>6433304</v>
      </c>
      <c r="H387" s="10">
        <v>5212324.05</v>
      </c>
      <c r="I387" s="11">
        <f t="shared" si="5"/>
        <v>81.020950510033401</v>
      </c>
    </row>
    <row r="388" spans="1:9">
      <c r="A388" s="31" t="s">
        <v>41</v>
      </c>
      <c r="B388" s="31"/>
      <c r="C388" s="31"/>
      <c r="D388" s="31"/>
      <c r="E388" s="31"/>
      <c r="F388" s="10">
        <v>11094422</v>
      </c>
      <c r="G388" s="10">
        <v>5775404</v>
      </c>
      <c r="H388" s="10">
        <v>4584352.05</v>
      </c>
      <c r="I388" s="11">
        <f t="shared" si="5"/>
        <v>79.377166515104392</v>
      </c>
    </row>
    <row r="389" spans="1:9">
      <c r="A389" s="27" t="s">
        <v>42</v>
      </c>
      <c r="B389" s="27"/>
      <c r="C389" s="27"/>
      <c r="D389" s="27"/>
      <c r="E389" s="27"/>
      <c r="F389" s="10">
        <v>8931698</v>
      </c>
      <c r="G389" s="10">
        <v>4529140</v>
      </c>
      <c r="H389" s="10">
        <v>3882879.34</v>
      </c>
      <c r="I389" s="11">
        <f t="shared" si="5"/>
        <v>85.731051369575667</v>
      </c>
    </row>
    <row r="390" spans="1:9">
      <c r="A390" s="28" t="s">
        <v>43</v>
      </c>
      <c r="B390" s="28"/>
      <c r="C390" s="28"/>
      <c r="D390" s="28"/>
      <c r="E390" s="28"/>
      <c r="F390" s="10">
        <v>7296500</v>
      </c>
      <c r="G390" s="10">
        <v>3702580</v>
      </c>
      <c r="H390" s="10">
        <v>3172739.34</v>
      </c>
      <c r="I390" s="11">
        <f t="shared" si="5"/>
        <v>85.689960514019944</v>
      </c>
    </row>
    <row r="391" spans="1:9">
      <c r="A391" s="29" t="s">
        <v>44</v>
      </c>
      <c r="B391" s="29"/>
      <c r="C391" s="29"/>
      <c r="D391" s="29"/>
      <c r="E391" s="29"/>
      <c r="F391" s="12">
        <v>7296500</v>
      </c>
      <c r="G391" s="12">
        <v>3702580</v>
      </c>
      <c r="H391" s="12">
        <v>3172739.34</v>
      </c>
      <c r="I391" s="11">
        <f t="shared" si="5"/>
        <v>85.689960514019944</v>
      </c>
    </row>
    <row r="392" spans="1:9">
      <c r="A392" s="25" t="s">
        <v>45</v>
      </c>
      <c r="B392" s="25"/>
      <c r="C392" s="25"/>
      <c r="D392" s="25"/>
      <c r="E392" s="25"/>
      <c r="F392" s="12">
        <v>1635198</v>
      </c>
      <c r="G392" s="12">
        <v>826560</v>
      </c>
      <c r="H392" s="12">
        <v>710140</v>
      </c>
      <c r="I392" s="11">
        <f t="shared" ref="I392:I455" si="6">SUM(H392)/G392*100</f>
        <v>85.915118079752233</v>
      </c>
    </row>
    <row r="393" spans="1:9">
      <c r="A393" s="27" t="s">
        <v>46</v>
      </c>
      <c r="B393" s="27"/>
      <c r="C393" s="27"/>
      <c r="D393" s="27"/>
      <c r="E393" s="27"/>
      <c r="F393" s="10">
        <v>2117521</v>
      </c>
      <c r="G393" s="10">
        <v>1211172</v>
      </c>
      <c r="H393" s="10">
        <v>669551.28</v>
      </c>
      <c r="I393" s="11">
        <f t="shared" si="6"/>
        <v>55.281271363604844</v>
      </c>
    </row>
    <row r="394" spans="1:9">
      <c r="A394" s="25" t="s">
        <v>47</v>
      </c>
      <c r="B394" s="25"/>
      <c r="C394" s="25"/>
      <c r="D394" s="25"/>
      <c r="E394" s="25"/>
      <c r="F394" s="12">
        <v>130093</v>
      </c>
      <c r="G394" s="12">
        <v>66650</v>
      </c>
      <c r="H394" s="12">
        <v>59965.27</v>
      </c>
      <c r="I394" s="11">
        <f t="shared" si="6"/>
        <v>89.970397599399845</v>
      </c>
    </row>
    <row r="395" spans="1:9">
      <c r="A395" s="25" t="s">
        <v>48</v>
      </c>
      <c r="B395" s="25"/>
      <c r="C395" s="25"/>
      <c r="D395" s="25"/>
      <c r="E395" s="25"/>
      <c r="F395" s="12">
        <v>1852350</v>
      </c>
      <c r="G395" s="12">
        <v>1070622</v>
      </c>
      <c r="H395" s="12">
        <v>540248.68999999994</v>
      </c>
      <c r="I395" s="11">
        <f t="shared" si="6"/>
        <v>50.461198256714312</v>
      </c>
    </row>
    <row r="396" spans="1:9">
      <c r="A396" s="25" t="s">
        <v>49</v>
      </c>
      <c r="B396" s="25"/>
      <c r="C396" s="25"/>
      <c r="D396" s="25"/>
      <c r="E396" s="25"/>
      <c r="F396" s="14"/>
      <c r="G396" s="14"/>
      <c r="H396" s="14"/>
      <c r="I396" s="11" t="e">
        <f t="shared" si="6"/>
        <v>#DIV/0!</v>
      </c>
    </row>
    <row r="397" spans="1:9">
      <c r="A397" s="28" t="s">
        <v>50</v>
      </c>
      <c r="B397" s="28"/>
      <c r="C397" s="28"/>
      <c r="D397" s="28"/>
      <c r="E397" s="28"/>
      <c r="F397" s="10">
        <v>127078</v>
      </c>
      <c r="G397" s="10">
        <v>69900</v>
      </c>
      <c r="H397" s="10">
        <v>66137.320000000007</v>
      </c>
      <c r="I397" s="11">
        <f t="shared" si="6"/>
        <v>94.617052932761098</v>
      </c>
    </row>
    <row r="398" spans="1:9">
      <c r="A398" s="29" t="s">
        <v>51</v>
      </c>
      <c r="B398" s="29"/>
      <c r="C398" s="29"/>
      <c r="D398" s="29"/>
      <c r="E398" s="29"/>
      <c r="F398" s="12">
        <v>81405</v>
      </c>
      <c r="G398" s="12">
        <v>44850</v>
      </c>
      <c r="H398" s="12">
        <v>44800.86</v>
      </c>
      <c r="I398" s="11">
        <f t="shared" si="6"/>
        <v>99.890434782608693</v>
      </c>
    </row>
    <row r="399" spans="1:9">
      <c r="A399" s="29" t="s">
        <v>52</v>
      </c>
      <c r="B399" s="29"/>
      <c r="C399" s="29"/>
      <c r="D399" s="29"/>
      <c r="E399" s="29"/>
      <c r="F399" s="12">
        <v>6623</v>
      </c>
      <c r="G399" s="12">
        <v>3305</v>
      </c>
      <c r="H399" s="12">
        <v>2473.4899999999998</v>
      </c>
      <c r="I399" s="11">
        <f t="shared" si="6"/>
        <v>74.840847201210281</v>
      </c>
    </row>
    <row r="400" spans="1:9">
      <c r="A400" s="29" t="s">
        <v>53</v>
      </c>
      <c r="B400" s="29"/>
      <c r="C400" s="29"/>
      <c r="D400" s="29"/>
      <c r="E400" s="29"/>
      <c r="F400" s="12">
        <v>34336</v>
      </c>
      <c r="G400" s="12">
        <v>19425</v>
      </c>
      <c r="H400" s="12">
        <v>16694.810000000001</v>
      </c>
      <c r="I400" s="11">
        <f t="shared" si="6"/>
        <v>85.944967824967833</v>
      </c>
    </row>
    <row r="401" spans="1:9">
      <c r="A401" s="29" t="s">
        <v>55</v>
      </c>
      <c r="B401" s="29"/>
      <c r="C401" s="29"/>
      <c r="D401" s="29"/>
      <c r="E401" s="29"/>
      <c r="F401" s="12">
        <v>4714</v>
      </c>
      <c r="G401" s="12">
        <v>2320</v>
      </c>
      <c r="H401" s="12">
        <v>2168.16</v>
      </c>
      <c r="I401" s="11">
        <f t="shared" si="6"/>
        <v>93.455172413793093</v>
      </c>
    </row>
    <row r="402" spans="1:9">
      <c r="A402" s="28" t="s">
        <v>56</v>
      </c>
      <c r="B402" s="28"/>
      <c r="C402" s="28"/>
      <c r="D402" s="28"/>
      <c r="E402" s="28"/>
      <c r="F402" s="10">
        <v>8000</v>
      </c>
      <c r="G402" s="10">
        <v>4000</v>
      </c>
      <c r="H402" s="10">
        <v>3200</v>
      </c>
      <c r="I402" s="11">
        <f t="shared" si="6"/>
        <v>80</v>
      </c>
    </row>
    <row r="403" spans="1:9">
      <c r="A403" s="29" t="s">
        <v>57</v>
      </c>
      <c r="B403" s="29"/>
      <c r="C403" s="29"/>
      <c r="D403" s="29"/>
      <c r="E403" s="29"/>
      <c r="F403" s="12">
        <v>8000</v>
      </c>
      <c r="G403" s="12">
        <v>4000</v>
      </c>
      <c r="H403" s="12">
        <v>3200</v>
      </c>
      <c r="I403" s="11">
        <f t="shared" si="6"/>
        <v>80</v>
      </c>
    </row>
    <row r="404" spans="1:9">
      <c r="A404" s="23" t="s">
        <v>62</v>
      </c>
      <c r="B404" s="23"/>
      <c r="C404" s="23"/>
      <c r="D404" s="23"/>
      <c r="E404" s="23"/>
      <c r="F404" s="12">
        <v>45203</v>
      </c>
      <c r="G404" s="12">
        <v>35092</v>
      </c>
      <c r="H404" s="12">
        <v>31921.43</v>
      </c>
      <c r="I404" s="11">
        <f t="shared" si="6"/>
        <v>90.964977772711734</v>
      </c>
    </row>
    <row r="405" spans="1:9">
      <c r="A405" s="31" t="s">
        <v>63</v>
      </c>
      <c r="B405" s="31"/>
      <c r="C405" s="31"/>
      <c r="D405" s="31"/>
      <c r="E405" s="31"/>
      <c r="F405" s="10">
        <v>657900</v>
      </c>
      <c r="G405" s="10">
        <v>657900</v>
      </c>
      <c r="H405" s="10">
        <v>627972</v>
      </c>
      <c r="I405" s="11">
        <f t="shared" si="6"/>
        <v>95.450980392156865</v>
      </c>
    </row>
    <row r="406" spans="1:9">
      <c r="A406" s="27" t="s">
        <v>64</v>
      </c>
      <c r="B406" s="27"/>
      <c r="C406" s="27"/>
      <c r="D406" s="27"/>
      <c r="E406" s="27"/>
      <c r="F406" s="10">
        <v>657900</v>
      </c>
      <c r="G406" s="10">
        <v>657900</v>
      </c>
      <c r="H406" s="10">
        <v>627972</v>
      </c>
      <c r="I406" s="11">
        <f t="shared" si="6"/>
        <v>95.450980392156865</v>
      </c>
    </row>
    <row r="407" spans="1:9">
      <c r="A407" s="25" t="s">
        <v>65</v>
      </c>
      <c r="B407" s="25"/>
      <c r="C407" s="25"/>
      <c r="D407" s="25"/>
      <c r="E407" s="25"/>
      <c r="F407" s="12">
        <v>657900</v>
      </c>
      <c r="G407" s="12">
        <v>657900</v>
      </c>
      <c r="H407" s="12">
        <v>627972</v>
      </c>
      <c r="I407" s="11">
        <f t="shared" si="6"/>
        <v>95.450980392156865</v>
      </c>
    </row>
    <row r="408" spans="1:9">
      <c r="A408" s="28" t="s">
        <v>81</v>
      </c>
      <c r="B408" s="28"/>
      <c r="C408" s="28"/>
      <c r="D408" s="28"/>
      <c r="E408" s="28"/>
      <c r="F408" s="13"/>
      <c r="G408" s="13"/>
      <c r="H408" s="13"/>
      <c r="I408" s="11" t="e">
        <f t="shared" si="6"/>
        <v>#DIV/0!</v>
      </c>
    </row>
    <row r="409" spans="1:9">
      <c r="A409" s="29" t="s">
        <v>82</v>
      </c>
      <c r="B409" s="29"/>
      <c r="C409" s="29"/>
      <c r="D409" s="29"/>
      <c r="E409" s="29"/>
      <c r="F409" s="14"/>
      <c r="G409" s="14"/>
      <c r="H409" s="14"/>
      <c r="I409" s="11" t="e">
        <f t="shared" si="6"/>
        <v>#DIV/0!</v>
      </c>
    </row>
    <row r="410" spans="1:9" ht="41.25" customHeight="1">
      <c r="A410" s="32" t="s">
        <v>35</v>
      </c>
      <c r="B410" s="32"/>
      <c r="C410" s="32"/>
      <c r="D410" s="32"/>
      <c r="E410" s="32"/>
      <c r="F410" s="10">
        <v>65019884</v>
      </c>
      <c r="G410" s="10">
        <v>33628903</v>
      </c>
      <c r="H410" s="10">
        <v>19799288.670000002</v>
      </c>
      <c r="I410" s="11">
        <f t="shared" si="6"/>
        <v>58.875808913540837</v>
      </c>
    </row>
    <row r="411" spans="1:9">
      <c r="A411" s="31" t="s">
        <v>41</v>
      </c>
      <c r="B411" s="31"/>
      <c r="C411" s="31"/>
      <c r="D411" s="31"/>
      <c r="E411" s="31"/>
      <c r="F411" s="10">
        <v>52942384</v>
      </c>
      <c r="G411" s="10">
        <v>31478903</v>
      </c>
      <c r="H411" s="10">
        <v>19014762.84</v>
      </c>
      <c r="I411" s="11">
        <f t="shared" si="6"/>
        <v>60.404782339460816</v>
      </c>
    </row>
    <row r="412" spans="1:9">
      <c r="A412" s="27" t="s">
        <v>42</v>
      </c>
      <c r="B412" s="27"/>
      <c r="C412" s="27"/>
      <c r="D412" s="27"/>
      <c r="E412" s="27"/>
      <c r="F412" s="10">
        <v>17236061</v>
      </c>
      <c r="G412" s="10">
        <v>10392995</v>
      </c>
      <c r="H412" s="10">
        <v>8425285.8900000006</v>
      </c>
      <c r="I412" s="11">
        <f t="shared" si="6"/>
        <v>81.066967606546541</v>
      </c>
    </row>
    <row r="413" spans="1:9">
      <c r="A413" s="28" t="s">
        <v>43</v>
      </c>
      <c r="B413" s="28"/>
      <c r="C413" s="28"/>
      <c r="D413" s="28"/>
      <c r="E413" s="28"/>
      <c r="F413" s="10">
        <v>14087616</v>
      </c>
      <c r="G413" s="10">
        <v>8484234</v>
      </c>
      <c r="H413" s="10">
        <v>6939335.0300000003</v>
      </c>
      <c r="I413" s="11">
        <f t="shared" si="6"/>
        <v>81.790943413394785</v>
      </c>
    </row>
    <row r="414" spans="1:9">
      <c r="A414" s="29" t="s">
        <v>44</v>
      </c>
      <c r="B414" s="29"/>
      <c r="C414" s="29"/>
      <c r="D414" s="29"/>
      <c r="E414" s="29"/>
      <c r="F414" s="12">
        <v>14087616</v>
      </c>
      <c r="G414" s="12">
        <v>8484234</v>
      </c>
      <c r="H414" s="12">
        <v>6939335.0300000003</v>
      </c>
      <c r="I414" s="11">
        <f t="shared" si="6"/>
        <v>81.790943413394785</v>
      </c>
    </row>
    <row r="415" spans="1:9">
      <c r="A415" s="25" t="s">
        <v>45</v>
      </c>
      <c r="B415" s="25"/>
      <c r="C415" s="25"/>
      <c r="D415" s="25"/>
      <c r="E415" s="25"/>
      <c r="F415" s="12">
        <v>3148445</v>
      </c>
      <c r="G415" s="12">
        <v>1908761</v>
      </c>
      <c r="H415" s="12">
        <v>1485950.86</v>
      </c>
      <c r="I415" s="11">
        <f t="shared" si="6"/>
        <v>77.848974282270021</v>
      </c>
    </row>
    <row r="416" spans="1:9">
      <c r="A416" s="27" t="s">
        <v>46</v>
      </c>
      <c r="B416" s="27"/>
      <c r="C416" s="27"/>
      <c r="D416" s="27"/>
      <c r="E416" s="27"/>
      <c r="F416" s="10">
        <v>34195594</v>
      </c>
      <c r="G416" s="10">
        <v>20164624</v>
      </c>
      <c r="H416" s="10">
        <v>10068270.710000001</v>
      </c>
      <c r="I416" s="11">
        <f t="shared" si="6"/>
        <v>49.930366715491452</v>
      </c>
    </row>
    <row r="417" spans="1:9">
      <c r="A417" s="25" t="s">
        <v>47</v>
      </c>
      <c r="B417" s="25"/>
      <c r="C417" s="25"/>
      <c r="D417" s="25"/>
      <c r="E417" s="25"/>
      <c r="F417" s="12">
        <v>909875</v>
      </c>
      <c r="G417" s="12">
        <v>560720</v>
      </c>
      <c r="H417" s="12">
        <v>314620.34000000003</v>
      </c>
      <c r="I417" s="11">
        <f t="shared" si="6"/>
        <v>56.110062063061783</v>
      </c>
    </row>
    <row r="418" spans="1:9">
      <c r="A418" s="25" t="s">
        <v>48</v>
      </c>
      <c r="B418" s="25"/>
      <c r="C418" s="25"/>
      <c r="D418" s="25"/>
      <c r="E418" s="25"/>
      <c r="F418" s="12">
        <v>31950348</v>
      </c>
      <c r="G418" s="12">
        <v>18722932</v>
      </c>
      <c r="H418" s="12">
        <v>9271339.3900000006</v>
      </c>
      <c r="I418" s="11">
        <f t="shared" si="6"/>
        <v>49.518629827849615</v>
      </c>
    </row>
    <row r="419" spans="1:9">
      <c r="A419" s="28" t="s">
        <v>50</v>
      </c>
      <c r="B419" s="28"/>
      <c r="C419" s="28"/>
      <c r="D419" s="28"/>
      <c r="E419" s="28"/>
      <c r="F419" s="10">
        <v>453371</v>
      </c>
      <c r="G419" s="10">
        <v>239572</v>
      </c>
      <c r="H419" s="10">
        <v>169075.98</v>
      </c>
      <c r="I419" s="11">
        <f t="shared" si="6"/>
        <v>70.57418229175363</v>
      </c>
    </row>
    <row r="420" spans="1:9">
      <c r="A420" s="29" t="s">
        <v>51</v>
      </c>
      <c r="B420" s="29"/>
      <c r="C420" s="29"/>
      <c r="D420" s="29"/>
      <c r="E420" s="29"/>
      <c r="F420" s="12">
        <v>61697</v>
      </c>
      <c r="G420" s="12">
        <v>24915</v>
      </c>
      <c r="H420" s="14"/>
      <c r="I420" s="11">
        <f t="shared" si="6"/>
        <v>0</v>
      </c>
    </row>
    <row r="421" spans="1:9">
      <c r="A421" s="29" t="s">
        <v>52</v>
      </c>
      <c r="B421" s="29"/>
      <c r="C421" s="29"/>
      <c r="D421" s="29"/>
      <c r="E421" s="29"/>
      <c r="F421" s="12">
        <v>16596</v>
      </c>
      <c r="G421" s="12">
        <v>9274</v>
      </c>
      <c r="H421" s="12">
        <v>3475.11</v>
      </c>
      <c r="I421" s="11">
        <f t="shared" si="6"/>
        <v>37.471533318956226</v>
      </c>
    </row>
    <row r="422" spans="1:9">
      <c r="A422" s="29" t="s">
        <v>53</v>
      </c>
      <c r="B422" s="29"/>
      <c r="C422" s="29"/>
      <c r="D422" s="29"/>
      <c r="E422" s="29"/>
      <c r="F422" s="12">
        <v>135434</v>
      </c>
      <c r="G422" s="12">
        <v>73338</v>
      </c>
      <c r="H422" s="12">
        <v>46810.47</v>
      </c>
      <c r="I422" s="11">
        <f t="shared" si="6"/>
        <v>63.82839728380921</v>
      </c>
    </row>
    <row r="423" spans="1:9">
      <c r="A423" s="29" t="s">
        <v>54</v>
      </c>
      <c r="B423" s="29"/>
      <c r="C423" s="29"/>
      <c r="D423" s="29"/>
      <c r="E423" s="29"/>
      <c r="F423" s="12">
        <v>230470</v>
      </c>
      <c r="G423" s="12">
        <v>126800</v>
      </c>
      <c r="H423" s="12">
        <v>114797.94</v>
      </c>
      <c r="I423" s="11">
        <f t="shared" si="6"/>
        <v>90.534652996845438</v>
      </c>
    </row>
    <row r="424" spans="1:9">
      <c r="A424" s="29" t="s">
        <v>55</v>
      </c>
      <c r="B424" s="29"/>
      <c r="C424" s="29"/>
      <c r="D424" s="29"/>
      <c r="E424" s="29"/>
      <c r="F424" s="12">
        <v>9174</v>
      </c>
      <c r="G424" s="12">
        <v>5245</v>
      </c>
      <c r="H424" s="12">
        <v>3992.46</v>
      </c>
      <c r="I424" s="11">
        <f t="shared" si="6"/>
        <v>76.119351763584362</v>
      </c>
    </row>
    <row r="425" spans="1:9">
      <c r="A425" s="28" t="s">
        <v>56</v>
      </c>
      <c r="B425" s="28"/>
      <c r="C425" s="28"/>
      <c r="D425" s="28"/>
      <c r="E425" s="28"/>
      <c r="F425" s="10">
        <v>882000</v>
      </c>
      <c r="G425" s="10">
        <v>641400</v>
      </c>
      <c r="H425" s="10">
        <v>313235</v>
      </c>
      <c r="I425" s="11">
        <f t="shared" si="6"/>
        <v>48.836139694418463</v>
      </c>
    </row>
    <row r="426" spans="1:9">
      <c r="A426" s="29" t="s">
        <v>57</v>
      </c>
      <c r="B426" s="29"/>
      <c r="C426" s="29"/>
      <c r="D426" s="29"/>
      <c r="E426" s="29"/>
      <c r="F426" s="12">
        <v>882000</v>
      </c>
      <c r="G426" s="12">
        <v>641400</v>
      </c>
      <c r="H426" s="12">
        <v>313235</v>
      </c>
      <c r="I426" s="11">
        <f t="shared" si="6"/>
        <v>48.836139694418463</v>
      </c>
    </row>
    <row r="427" spans="1:9">
      <c r="A427" s="27" t="s">
        <v>58</v>
      </c>
      <c r="B427" s="27"/>
      <c r="C427" s="27"/>
      <c r="D427" s="27"/>
      <c r="E427" s="27"/>
      <c r="F427" s="10">
        <v>1110000</v>
      </c>
      <c r="G427" s="10">
        <v>647500</v>
      </c>
      <c r="H427" s="10">
        <v>382781</v>
      </c>
      <c r="I427" s="11">
        <f t="shared" si="6"/>
        <v>59.116756756756757</v>
      </c>
    </row>
    <row r="428" spans="1:9">
      <c r="A428" s="25" t="s">
        <v>59</v>
      </c>
      <c r="B428" s="25"/>
      <c r="C428" s="25"/>
      <c r="D428" s="25"/>
      <c r="E428" s="25"/>
      <c r="F428" s="12">
        <v>1110000</v>
      </c>
      <c r="G428" s="12">
        <v>647500</v>
      </c>
      <c r="H428" s="12">
        <v>382781</v>
      </c>
      <c r="I428" s="11">
        <f t="shared" si="6"/>
        <v>59.116756756756757</v>
      </c>
    </row>
    <row r="429" spans="1:9">
      <c r="A429" s="27" t="s">
        <v>60</v>
      </c>
      <c r="B429" s="27"/>
      <c r="C429" s="27"/>
      <c r="D429" s="27"/>
      <c r="E429" s="27"/>
      <c r="F429" s="10">
        <v>104000</v>
      </c>
      <c r="G429" s="10">
        <v>67200</v>
      </c>
      <c r="H429" s="10">
        <v>51200</v>
      </c>
      <c r="I429" s="11">
        <f t="shared" si="6"/>
        <v>76.19047619047619</v>
      </c>
    </row>
    <row r="430" spans="1:9">
      <c r="A430" s="25" t="s">
        <v>61</v>
      </c>
      <c r="B430" s="25"/>
      <c r="C430" s="25"/>
      <c r="D430" s="25"/>
      <c r="E430" s="25"/>
      <c r="F430" s="12">
        <v>104000</v>
      </c>
      <c r="G430" s="12">
        <v>67200</v>
      </c>
      <c r="H430" s="12">
        <v>51200</v>
      </c>
      <c r="I430" s="11">
        <f t="shared" si="6"/>
        <v>76.19047619047619</v>
      </c>
    </row>
    <row r="431" spans="1:9">
      <c r="A431" s="23" t="s">
        <v>62</v>
      </c>
      <c r="B431" s="23"/>
      <c r="C431" s="23"/>
      <c r="D431" s="23"/>
      <c r="E431" s="23"/>
      <c r="F431" s="12">
        <v>296729</v>
      </c>
      <c r="G431" s="12">
        <v>206584</v>
      </c>
      <c r="H431" s="12">
        <v>87225.24</v>
      </c>
      <c r="I431" s="11">
        <f t="shared" si="6"/>
        <v>42.222650350462771</v>
      </c>
    </row>
    <row r="432" spans="1:9">
      <c r="A432" s="31" t="s">
        <v>63</v>
      </c>
      <c r="B432" s="31"/>
      <c r="C432" s="31"/>
      <c r="D432" s="31"/>
      <c r="E432" s="31"/>
      <c r="F432" s="10">
        <v>12077500</v>
      </c>
      <c r="G432" s="10">
        <v>2150000</v>
      </c>
      <c r="H432" s="10">
        <v>784525.83</v>
      </c>
      <c r="I432" s="11">
        <f t="shared" si="6"/>
        <v>36.489573488372088</v>
      </c>
    </row>
    <row r="433" spans="1:9">
      <c r="A433" s="27" t="s">
        <v>64</v>
      </c>
      <c r="B433" s="27"/>
      <c r="C433" s="27"/>
      <c r="D433" s="27"/>
      <c r="E433" s="27"/>
      <c r="F433" s="10">
        <v>12077500</v>
      </c>
      <c r="G433" s="10">
        <v>2150000</v>
      </c>
      <c r="H433" s="10">
        <v>784525.83</v>
      </c>
      <c r="I433" s="11">
        <f t="shared" si="6"/>
        <v>36.489573488372088</v>
      </c>
    </row>
    <row r="434" spans="1:9">
      <c r="A434" s="25" t="s">
        <v>65</v>
      </c>
      <c r="B434" s="25"/>
      <c r="C434" s="25"/>
      <c r="D434" s="25"/>
      <c r="E434" s="25"/>
      <c r="F434" s="12">
        <v>128500</v>
      </c>
      <c r="G434" s="14"/>
      <c r="H434" s="14"/>
      <c r="I434" s="11" t="e">
        <f t="shared" si="6"/>
        <v>#DIV/0!</v>
      </c>
    </row>
    <row r="435" spans="1:9">
      <c r="A435" s="28" t="s">
        <v>66</v>
      </c>
      <c r="B435" s="28"/>
      <c r="C435" s="28"/>
      <c r="D435" s="28"/>
      <c r="E435" s="28"/>
      <c r="F435" s="10">
        <v>2200000</v>
      </c>
      <c r="G435" s="13"/>
      <c r="H435" s="13"/>
      <c r="I435" s="11" t="e">
        <f t="shared" si="6"/>
        <v>#DIV/0!</v>
      </c>
    </row>
    <row r="436" spans="1:9">
      <c r="A436" s="29" t="s">
        <v>85</v>
      </c>
      <c r="B436" s="29"/>
      <c r="C436" s="29"/>
      <c r="D436" s="29"/>
      <c r="E436" s="29"/>
      <c r="F436" s="12">
        <v>2200000</v>
      </c>
      <c r="G436" s="14"/>
      <c r="H436" s="14"/>
      <c r="I436" s="11" t="e">
        <f t="shared" si="6"/>
        <v>#DIV/0!</v>
      </c>
    </row>
    <row r="437" spans="1:9">
      <c r="A437" s="28" t="s">
        <v>81</v>
      </c>
      <c r="B437" s="28"/>
      <c r="C437" s="28"/>
      <c r="D437" s="28"/>
      <c r="E437" s="28"/>
      <c r="F437" s="10">
        <v>9749000</v>
      </c>
      <c r="G437" s="10">
        <v>2150000</v>
      </c>
      <c r="H437" s="10">
        <v>784525.83</v>
      </c>
      <c r="I437" s="11">
        <f t="shared" si="6"/>
        <v>36.489573488372088</v>
      </c>
    </row>
    <row r="438" spans="1:9">
      <c r="A438" s="29" t="s">
        <v>82</v>
      </c>
      <c r="B438" s="29"/>
      <c r="C438" s="29"/>
      <c r="D438" s="29"/>
      <c r="E438" s="29"/>
      <c r="F438" s="12">
        <v>9749000</v>
      </c>
      <c r="G438" s="12">
        <v>2150000</v>
      </c>
      <c r="H438" s="12">
        <v>784525.83</v>
      </c>
      <c r="I438" s="11">
        <f t="shared" si="6"/>
        <v>36.489573488372088</v>
      </c>
    </row>
    <row r="439" spans="1:9" ht="30.75" customHeight="1">
      <c r="A439" s="32" t="s">
        <v>36</v>
      </c>
      <c r="B439" s="32"/>
      <c r="C439" s="32"/>
      <c r="D439" s="32"/>
      <c r="E439" s="32"/>
      <c r="F439" s="10">
        <v>59270809</v>
      </c>
      <c r="G439" s="10">
        <v>27168794</v>
      </c>
      <c r="H439" s="10">
        <v>15463616</v>
      </c>
      <c r="I439" s="11">
        <f t="shared" si="6"/>
        <v>56.916828917764995</v>
      </c>
    </row>
    <row r="440" spans="1:9">
      <c r="A440" s="31" t="s">
        <v>41</v>
      </c>
      <c r="B440" s="31"/>
      <c r="C440" s="31"/>
      <c r="D440" s="31"/>
      <c r="E440" s="31"/>
      <c r="F440" s="10">
        <v>29285210</v>
      </c>
      <c r="G440" s="10">
        <v>17628895</v>
      </c>
      <c r="H440" s="10">
        <v>13962549.119999999</v>
      </c>
      <c r="I440" s="11">
        <f t="shared" si="6"/>
        <v>79.202633630752246</v>
      </c>
    </row>
    <row r="441" spans="1:9">
      <c r="A441" s="27" t="s">
        <v>42</v>
      </c>
      <c r="B441" s="27"/>
      <c r="C441" s="27"/>
      <c r="D441" s="27"/>
      <c r="E441" s="27"/>
      <c r="F441" s="10">
        <v>11922267</v>
      </c>
      <c r="G441" s="10">
        <v>6853496</v>
      </c>
      <c r="H441" s="10">
        <v>5954293.0899999999</v>
      </c>
      <c r="I441" s="11">
        <f t="shared" si="6"/>
        <v>86.879646387770563</v>
      </c>
    </row>
    <row r="442" spans="1:9">
      <c r="A442" s="28" t="s">
        <v>43</v>
      </c>
      <c r="B442" s="28"/>
      <c r="C442" s="28"/>
      <c r="D442" s="28"/>
      <c r="E442" s="28"/>
      <c r="F442" s="10">
        <v>9772350</v>
      </c>
      <c r="G442" s="10">
        <v>5617630</v>
      </c>
      <c r="H442" s="10">
        <v>4879646.21</v>
      </c>
      <c r="I442" s="11">
        <f t="shared" si="6"/>
        <v>86.863075887874416</v>
      </c>
    </row>
    <row r="443" spans="1:9">
      <c r="A443" s="29" t="s">
        <v>44</v>
      </c>
      <c r="B443" s="29"/>
      <c r="C443" s="29"/>
      <c r="D443" s="29"/>
      <c r="E443" s="29"/>
      <c r="F443" s="12">
        <v>9772350</v>
      </c>
      <c r="G443" s="12">
        <v>5617630</v>
      </c>
      <c r="H443" s="12">
        <v>4879646.21</v>
      </c>
      <c r="I443" s="11">
        <f t="shared" si="6"/>
        <v>86.863075887874416</v>
      </c>
    </row>
    <row r="444" spans="1:9">
      <c r="A444" s="25" t="s">
        <v>45</v>
      </c>
      <c r="B444" s="25"/>
      <c r="C444" s="25"/>
      <c r="D444" s="25"/>
      <c r="E444" s="25"/>
      <c r="F444" s="12">
        <v>2149917</v>
      </c>
      <c r="G444" s="12">
        <v>1235866</v>
      </c>
      <c r="H444" s="12">
        <v>1074646.8799999999</v>
      </c>
      <c r="I444" s="11">
        <f t="shared" si="6"/>
        <v>86.954967609757034</v>
      </c>
    </row>
    <row r="445" spans="1:9">
      <c r="A445" s="27" t="s">
        <v>46</v>
      </c>
      <c r="B445" s="27"/>
      <c r="C445" s="27"/>
      <c r="D445" s="27"/>
      <c r="E445" s="27"/>
      <c r="F445" s="10">
        <v>17220009</v>
      </c>
      <c r="G445" s="10">
        <v>10691513</v>
      </c>
      <c r="H445" s="10">
        <v>7934218.9000000004</v>
      </c>
      <c r="I445" s="11">
        <f t="shared" si="6"/>
        <v>74.210440561593103</v>
      </c>
    </row>
    <row r="446" spans="1:9">
      <c r="A446" s="25" t="s">
        <v>47</v>
      </c>
      <c r="B446" s="25"/>
      <c r="C446" s="25"/>
      <c r="D446" s="25"/>
      <c r="E446" s="25"/>
      <c r="F446" s="12">
        <v>700014</v>
      </c>
      <c r="G446" s="12">
        <v>400691</v>
      </c>
      <c r="H446" s="12">
        <v>366492.49</v>
      </c>
      <c r="I446" s="11">
        <f t="shared" si="6"/>
        <v>91.465116511226853</v>
      </c>
    </row>
    <row r="447" spans="1:9">
      <c r="A447" s="25" t="s">
        <v>48</v>
      </c>
      <c r="B447" s="25"/>
      <c r="C447" s="25"/>
      <c r="D447" s="25"/>
      <c r="E447" s="25"/>
      <c r="F447" s="12">
        <v>15482097</v>
      </c>
      <c r="G447" s="12">
        <v>9636482</v>
      </c>
      <c r="H447" s="12">
        <v>7047271.5499999998</v>
      </c>
      <c r="I447" s="11">
        <f t="shared" si="6"/>
        <v>73.131164983237667</v>
      </c>
    </row>
    <row r="448" spans="1:9">
      <c r="A448" s="28" t="s">
        <v>50</v>
      </c>
      <c r="B448" s="28"/>
      <c r="C448" s="28"/>
      <c r="D448" s="28"/>
      <c r="E448" s="28"/>
      <c r="F448" s="10">
        <v>624898</v>
      </c>
      <c r="G448" s="10">
        <v>403920</v>
      </c>
      <c r="H448" s="10">
        <v>315494.86</v>
      </c>
      <c r="I448" s="11">
        <f t="shared" si="6"/>
        <v>78.108254109724697</v>
      </c>
    </row>
    <row r="449" spans="1:9">
      <c r="A449" s="29" t="s">
        <v>51</v>
      </c>
      <c r="B449" s="29"/>
      <c r="C449" s="29"/>
      <c r="D449" s="29"/>
      <c r="E449" s="29"/>
      <c r="F449" s="12">
        <v>396372</v>
      </c>
      <c r="G449" s="12">
        <v>269403</v>
      </c>
      <c r="H449" s="12">
        <v>237944.17</v>
      </c>
      <c r="I449" s="11">
        <f t="shared" si="6"/>
        <v>88.322761810373308</v>
      </c>
    </row>
    <row r="450" spans="1:9">
      <c r="A450" s="29" t="s">
        <v>52</v>
      </c>
      <c r="B450" s="29"/>
      <c r="C450" s="29"/>
      <c r="D450" s="29"/>
      <c r="E450" s="29"/>
      <c r="F450" s="12">
        <v>18896</v>
      </c>
      <c r="G450" s="12">
        <v>14378</v>
      </c>
      <c r="H450" s="12">
        <v>6105.67</v>
      </c>
      <c r="I450" s="11">
        <f t="shared" si="6"/>
        <v>42.465363750173879</v>
      </c>
    </row>
    <row r="451" spans="1:9">
      <c r="A451" s="29" t="s">
        <v>53</v>
      </c>
      <c r="B451" s="29"/>
      <c r="C451" s="29"/>
      <c r="D451" s="29"/>
      <c r="E451" s="29"/>
      <c r="F451" s="12">
        <v>202899</v>
      </c>
      <c r="G451" s="12">
        <v>116208</v>
      </c>
      <c r="H451" s="12">
        <v>69330.55</v>
      </c>
      <c r="I451" s="11">
        <f t="shared" si="6"/>
        <v>59.660737642847309</v>
      </c>
    </row>
    <row r="452" spans="1:9">
      <c r="A452" s="29" t="s">
        <v>55</v>
      </c>
      <c r="B452" s="29"/>
      <c r="C452" s="29"/>
      <c r="D452" s="29"/>
      <c r="E452" s="29"/>
      <c r="F452" s="12">
        <v>6731</v>
      </c>
      <c r="G452" s="12">
        <v>3931</v>
      </c>
      <c r="H452" s="12">
        <v>2114.4699999999998</v>
      </c>
      <c r="I452" s="11">
        <f t="shared" si="6"/>
        <v>53.789620961587381</v>
      </c>
    </row>
    <row r="453" spans="1:9">
      <c r="A453" s="28" t="s">
        <v>56</v>
      </c>
      <c r="B453" s="28"/>
      <c r="C453" s="28"/>
      <c r="D453" s="28"/>
      <c r="E453" s="28"/>
      <c r="F453" s="10">
        <v>413000</v>
      </c>
      <c r="G453" s="10">
        <v>250420</v>
      </c>
      <c r="H453" s="10">
        <v>204960</v>
      </c>
      <c r="I453" s="11">
        <f t="shared" si="6"/>
        <v>81.846497883555628</v>
      </c>
    </row>
    <row r="454" spans="1:9">
      <c r="A454" s="29" t="s">
        <v>57</v>
      </c>
      <c r="B454" s="29"/>
      <c r="C454" s="29"/>
      <c r="D454" s="29"/>
      <c r="E454" s="29"/>
      <c r="F454" s="12">
        <v>413000</v>
      </c>
      <c r="G454" s="12">
        <v>250420</v>
      </c>
      <c r="H454" s="12">
        <v>204960</v>
      </c>
      <c r="I454" s="11">
        <f t="shared" si="6"/>
        <v>81.846497883555628</v>
      </c>
    </row>
    <row r="455" spans="1:9">
      <c r="A455" s="27" t="s">
        <v>60</v>
      </c>
      <c r="B455" s="27"/>
      <c r="C455" s="27"/>
      <c r="D455" s="27"/>
      <c r="E455" s="27"/>
      <c r="F455" s="10">
        <v>114000</v>
      </c>
      <c r="G455" s="10">
        <v>67200</v>
      </c>
      <c r="H455" s="10">
        <v>60400</v>
      </c>
      <c r="I455" s="11">
        <f t="shared" si="6"/>
        <v>89.88095238095238</v>
      </c>
    </row>
    <row r="456" spans="1:9">
      <c r="A456" s="25" t="s">
        <v>61</v>
      </c>
      <c r="B456" s="25"/>
      <c r="C456" s="25"/>
      <c r="D456" s="25"/>
      <c r="E456" s="25"/>
      <c r="F456" s="12">
        <v>114000</v>
      </c>
      <c r="G456" s="12">
        <v>67200</v>
      </c>
      <c r="H456" s="12">
        <v>60400</v>
      </c>
      <c r="I456" s="11">
        <f t="shared" ref="I456:I520" si="7">SUM(H456)/G456*100</f>
        <v>89.88095238095238</v>
      </c>
    </row>
    <row r="457" spans="1:9">
      <c r="A457" s="23" t="s">
        <v>62</v>
      </c>
      <c r="B457" s="23"/>
      <c r="C457" s="23"/>
      <c r="D457" s="23"/>
      <c r="E457" s="23"/>
      <c r="F457" s="12">
        <v>28934</v>
      </c>
      <c r="G457" s="12">
        <v>16686</v>
      </c>
      <c r="H457" s="12">
        <v>13637.13</v>
      </c>
      <c r="I457" s="11">
        <f t="shared" si="7"/>
        <v>81.727975548363901</v>
      </c>
    </row>
    <row r="458" spans="1:9">
      <c r="A458" s="31" t="s">
        <v>63</v>
      </c>
      <c r="B458" s="31"/>
      <c r="C458" s="31"/>
      <c r="D458" s="31"/>
      <c r="E458" s="31"/>
      <c r="F458" s="10">
        <v>29985599</v>
      </c>
      <c r="G458" s="10">
        <v>9539899</v>
      </c>
      <c r="H458" s="10">
        <v>1501066.88</v>
      </c>
      <c r="I458" s="11">
        <f t="shared" si="7"/>
        <v>15.734620251220688</v>
      </c>
    </row>
    <row r="459" spans="1:9">
      <c r="A459" s="27" t="s">
        <v>64</v>
      </c>
      <c r="B459" s="27"/>
      <c r="C459" s="27"/>
      <c r="D459" s="27"/>
      <c r="E459" s="27"/>
      <c r="F459" s="10">
        <v>29985599</v>
      </c>
      <c r="G459" s="10">
        <v>9539899</v>
      </c>
      <c r="H459" s="10">
        <v>1501066.88</v>
      </c>
      <c r="I459" s="11">
        <f t="shared" si="7"/>
        <v>15.734620251220688</v>
      </c>
    </row>
    <row r="460" spans="1:9">
      <c r="A460" s="25" t="s">
        <v>65</v>
      </c>
      <c r="B460" s="25"/>
      <c r="C460" s="25"/>
      <c r="D460" s="25"/>
      <c r="E460" s="25"/>
      <c r="F460" s="12">
        <v>364200</v>
      </c>
      <c r="G460" s="14"/>
      <c r="H460" s="14"/>
      <c r="I460" s="11" t="e">
        <f t="shared" si="7"/>
        <v>#DIV/0!</v>
      </c>
    </row>
    <row r="461" spans="1:9">
      <c r="A461" s="28" t="s">
        <v>81</v>
      </c>
      <c r="B461" s="28"/>
      <c r="C461" s="28"/>
      <c r="D461" s="28"/>
      <c r="E461" s="28"/>
      <c r="F461" s="10">
        <v>29621399</v>
      </c>
      <c r="G461" s="10">
        <v>9539899</v>
      </c>
      <c r="H461" s="10">
        <v>1501066.88</v>
      </c>
      <c r="I461" s="11">
        <f t="shared" si="7"/>
        <v>15.734620251220688</v>
      </c>
    </row>
    <row r="462" spans="1:9">
      <c r="A462" s="29" t="s">
        <v>82</v>
      </c>
      <c r="B462" s="29"/>
      <c r="C462" s="29"/>
      <c r="D462" s="29"/>
      <c r="E462" s="29"/>
      <c r="F462" s="12">
        <v>29621399</v>
      </c>
      <c r="G462" s="12">
        <v>9539899</v>
      </c>
      <c r="H462" s="12">
        <v>1501066.88</v>
      </c>
      <c r="I462" s="11">
        <f t="shared" si="7"/>
        <v>15.734620251220688</v>
      </c>
    </row>
    <row r="463" spans="1:9" ht="39" customHeight="1">
      <c r="A463" s="32" t="s">
        <v>37</v>
      </c>
      <c r="B463" s="32"/>
      <c r="C463" s="32"/>
      <c r="D463" s="32"/>
      <c r="E463" s="32"/>
      <c r="F463" s="10">
        <v>57931249</v>
      </c>
      <c r="G463" s="10">
        <v>24889748</v>
      </c>
      <c r="H463" s="10">
        <v>16879596.5</v>
      </c>
      <c r="I463" s="11">
        <f t="shared" si="7"/>
        <v>67.817466452452635</v>
      </c>
    </row>
    <row r="464" spans="1:9">
      <c r="A464" s="31" t="s">
        <v>41</v>
      </c>
      <c r="B464" s="31"/>
      <c r="C464" s="31"/>
      <c r="D464" s="31"/>
      <c r="E464" s="31"/>
      <c r="F464" s="10">
        <v>48397787</v>
      </c>
      <c r="G464" s="10">
        <v>23607411</v>
      </c>
      <c r="H464" s="10">
        <v>16589432.5</v>
      </c>
      <c r="I464" s="11">
        <f t="shared" si="7"/>
        <v>70.272138270477853</v>
      </c>
    </row>
    <row r="465" spans="1:9">
      <c r="A465" s="27" t="s">
        <v>42</v>
      </c>
      <c r="B465" s="27"/>
      <c r="C465" s="27"/>
      <c r="D465" s="27"/>
      <c r="E465" s="27"/>
      <c r="F465" s="10">
        <v>15654305</v>
      </c>
      <c r="G465" s="10">
        <v>8623410</v>
      </c>
      <c r="H465" s="10">
        <v>7764438.9000000004</v>
      </c>
      <c r="I465" s="11">
        <f t="shared" si="7"/>
        <v>90.039078508385899</v>
      </c>
    </row>
    <row r="466" spans="1:9">
      <c r="A466" s="28" t="s">
        <v>43</v>
      </c>
      <c r="B466" s="28"/>
      <c r="C466" s="28"/>
      <c r="D466" s="28"/>
      <c r="E466" s="28"/>
      <c r="F466" s="10">
        <v>12831394</v>
      </c>
      <c r="G466" s="10">
        <v>7068390</v>
      </c>
      <c r="H466" s="10">
        <v>6387538.3300000001</v>
      </c>
      <c r="I466" s="11">
        <f t="shared" si="7"/>
        <v>90.367655576446694</v>
      </c>
    </row>
    <row r="467" spans="1:9">
      <c r="A467" s="29" t="s">
        <v>44</v>
      </c>
      <c r="B467" s="29"/>
      <c r="C467" s="29"/>
      <c r="D467" s="29"/>
      <c r="E467" s="29"/>
      <c r="F467" s="12">
        <v>12831394</v>
      </c>
      <c r="G467" s="12">
        <v>7068390</v>
      </c>
      <c r="H467" s="12">
        <v>6387538.3300000001</v>
      </c>
      <c r="I467" s="11">
        <f t="shared" si="7"/>
        <v>90.367655576446694</v>
      </c>
    </row>
    <row r="468" spans="1:9">
      <c r="A468" s="25" t="s">
        <v>45</v>
      </c>
      <c r="B468" s="25"/>
      <c r="C468" s="25"/>
      <c r="D468" s="25"/>
      <c r="E468" s="25"/>
      <c r="F468" s="12">
        <v>2822911</v>
      </c>
      <c r="G468" s="12">
        <v>1555020</v>
      </c>
      <c r="H468" s="12">
        <v>1376900.57</v>
      </c>
      <c r="I468" s="11">
        <f t="shared" si="7"/>
        <v>88.545521601008346</v>
      </c>
    </row>
    <row r="469" spans="1:9">
      <c r="A469" s="27" t="s">
        <v>46</v>
      </c>
      <c r="B469" s="27"/>
      <c r="C469" s="27"/>
      <c r="D469" s="27"/>
      <c r="E469" s="27"/>
      <c r="F469" s="10">
        <v>32536955</v>
      </c>
      <c r="G469" s="10">
        <v>14836209</v>
      </c>
      <c r="H469" s="10">
        <v>8713429.4700000007</v>
      </c>
      <c r="I469" s="11">
        <f t="shared" si="7"/>
        <v>58.730835282786863</v>
      </c>
    </row>
    <row r="470" spans="1:9">
      <c r="A470" s="25" t="s">
        <v>47</v>
      </c>
      <c r="B470" s="25"/>
      <c r="C470" s="25"/>
      <c r="D470" s="25"/>
      <c r="E470" s="25"/>
      <c r="F470" s="12">
        <v>870304</v>
      </c>
      <c r="G470" s="12">
        <v>474489</v>
      </c>
      <c r="H470" s="12">
        <v>271792.02</v>
      </c>
      <c r="I470" s="11">
        <f t="shared" si="7"/>
        <v>57.280994922959231</v>
      </c>
    </row>
    <row r="471" spans="1:9">
      <c r="A471" s="25" t="s">
        <v>48</v>
      </c>
      <c r="B471" s="25"/>
      <c r="C471" s="25"/>
      <c r="D471" s="25"/>
      <c r="E471" s="25"/>
      <c r="F471" s="12">
        <v>30660699</v>
      </c>
      <c r="G471" s="12">
        <v>13763999</v>
      </c>
      <c r="H471" s="12">
        <v>8204078.1100000003</v>
      </c>
      <c r="I471" s="11">
        <f t="shared" si="7"/>
        <v>59.605337881817633</v>
      </c>
    </row>
    <row r="472" spans="1:9">
      <c r="A472" s="25" t="s">
        <v>49</v>
      </c>
      <c r="B472" s="25"/>
      <c r="C472" s="25"/>
      <c r="D472" s="25"/>
      <c r="E472" s="25"/>
      <c r="F472" s="12">
        <v>8048</v>
      </c>
      <c r="G472" s="12">
        <v>5000</v>
      </c>
      <c r="H472" s="14"/>
      <c r="I472" s="11">
        <f t="shared" si="7"/>
        <v>0</v>
      </c>
    </row>
    <row r="473" spans="1:9">
      <c r="A473" s="28" t="s">
        <v>50</v>
      </c>
      <c r="B473" s="28"/>
      <c r="C473" s="28"/>
      <c r="D473" s="28"/>
      <c r="E473" s="28"/>
      <c r="F473" s="10">
        <v>485672</v>
      </c>
      <c r="G473" s="10">
        <v>286989</v>
      </c>
      <c r="H473" s="10">
        <v>224659.34</v>
      </c>
      <c r="I473" s="11">
        <f t="shared" si="7"/>
        <v>78.28151601629331</v>
      </c>
    </row>
    <row r="474" spans="1:9">
      <c r="A474" s="29" t="s">
        <v>51</v>
      </c>
      <c r="B474" s="29"/>
      <c r="C474" s="29"/>
      <c r="D474" s="29"/>
      <c r="E474" s="29"/>
      <c r="F474" s="12">
        <v>29500</v>
      </c>
      <c r="G474" s="12">
        <v>14700</v>
      </c>
      <c r="H474" s="12">
        <v>11724.88</v>
      </c>
      <c r="I474" s="11">
        <f t="shared" si="7"/>
        <v>79.761088435374134</v>
      </c>
    </row>
    <row r="475" spans="1:9">
      <c r="A475" s="29" t="s">
        <v>52</v>
      </c>
      <c r="B475" s="29"/>
      <c r="C475" s="29"/>
      <c r="D475" s="29"/>
      <c r="E475" s="29"/>
      <c r="F475" s="12">
        <v>13780</v>
      </c>
      <c r="G475" s="12">
        <v>8050</v>
      </c>
      <c r="H475" s="12">
        <v>6212.39</v>
      </c>
      <c r="I475" s="11">
        <f t="shared" si="7"/>
        <v>77.172546583850931</v>
      </c>
    </row>
    <row r="476" spans="1:9">
      <c r="A476" s="29" t="s">
        <v>53</v>
      </c>
      <c r="B476" s="29"/>
      <c r="C476" s="29"/>
      <c r="D476" s="29"/>
      <c r="E476" s="29"/>
      <c r="F476" s="12">
        <v>200776</v>
      </c>
      <c r="G476" s="12">
        <v>128638</v>
      </c>
      <c r="H476" s="12">
        <v>89392.55</v>
      </c>
      <c r="I476" s="11">
        <f t="shared" si="7"/>
        <v>69.491557704566304</v>
      </c>
    </row>
    <row r="477" spans="1:9">
      <c r="A477" s="29" t="s">
        <v>54</v>
      </c>
      <c r="B477" s="29"/>
      <c r="C477" s="29"/>
      <c r="D477" s="29"/>
      <c r="E477" s="29"/>
      <c r="F477" s="12">
        <v>218893</v>
      </c>
      <c r="G477" s="12">
        <v>122692</v>
      </c>
      <c r="H477" s="12">
        <v>110788.72</v>
      </c>
      <c r="I477" s="11">
        <f t="shared" si="7"/>
        <v>90.298242754213803</v>
      </c>
    </row>
    <row r="478" spans="1:9">
      <c r="A478" s="29" t="s">
        <v>55</v>
      </c>
      <c r="B478" s="29"/>
      <c r="C478" s="29"/>
      <c r="D478" s="29"/>
      <c r="E478" s="29"/>
      <c r="F478" s="12">
        <v>22723</v>
      </c>
      <c r="G478" s="12">
        <v>12909</v>
      </c>
      <c r="H478" s="12">
        <v>6540.8</v>
      </c>
      <c r="I478" s="11">
        <f t="shared" si="7"/>
        <v>50.668525834688985</v>
      </c>
    </row>
    <row r="479" spans="1:9">
      <c r="A479" s="28" t="s">
        <v>56</v>
      </c>
      <c r="B479" s="28"/>
      <c r="C479" s="28"/>
      <c r="D479" s="28"/>
      <c r="E479" s="28"/>
      <c r="F479" s="10">
        <v>512232</v>
      </c>
      <c r="G479" s="10">
        <v>305732</v>
      </c>
      <c r="H479" s="10">
        <v>12900</v>
      </c>
      <c r="I479" s="11">
        <f t="shared" si="7"/>
        <v>4.2193816806876612</v>
      </c>
    </row>
    <row r="480" spans="1:9">
      <c r="A480" s="29" t="s">
        <v>57</v>
      </c>
      <c r="B480" s="29"/>
      <c r="C480" s="29"/>
      <c r="D480" s="29"/>
      <c r="E480" s="29"/>
      <c r="F480" s="12">
        <v>512232</v>
      </c>
      <c r="G480" s="12">
        <v>305732</v>
      </c>
      <c r="H480" s="12">
        <v>12900</v>
      </c>
      <c r="I480" s="11">
        <f t="shared" si="7"/>
        <v>4.2193816806876612</v>
      </c>
    </row>
    <row r="481" spans="1:9">
      <c r="A481" s="27" t="s">
        <v>60</v>
      </c>
      <c r="B481" s="27"/>
      <c r="C481" s="27"/>
      <c r="D481" s="27"/>
      <c r="E481" s="27"/>
      <c r="F481" s="10">
        <v>136000</v>
      </c>
      <c r="G481" s="10">
        <v>94400</v>
      </c>
      <c r="H481" s="10">
        <v>86400</v>
      </c>
      <c r="I481" s="11">
        <f t="shared" si="7"/>
        <v>91.525423728813564</v>
      </c>
    </row>
    <row r="482" spans="1:9">
      <c r="A482" s="25" t="s">
        <v>61</v>
      </c>
      <c r="B482" s="25"/>
      <c r="C482" s="25"/>
      <c r="D482" s="25"/>
      <c r="E482" s="25"/>
      <c r="F482" s="12">
        <v>136000</v>
      </c>
      <c r="G482" s="12">
        <v>94400</v>
      </c>
      <c r="H482" s="12">
        <v>86400</v>
      </c>
      <c r="I482" s="11">
        <f t="shared" si="7"/>
        <v>91.525423728813564</v>
      </c>
    </row>
    <row r="483" spans="1:9">
      <c r="A483" s="23" t="s">
        <v>62</v>
      </c>
      <c r="B483" s="23"/>
      <c r="C483" s="23"/>
      <c r="D483" s="23"/>
      <c r="E483" s="23"/>
      <c r="F483" s="12">
        <v>70527</v>
      </c>
      <c r="G483" s="12">
        <v>53392</v>
      </c>
      <c r="H483" s="12">
        <v>25164.13</v>
      </c>
      <c r="I483" s="11">
        <f t="shared" si="7"/>
        <v>47.130899760263709</v>
      </c>
    </row>
    <row r="484" spans="1:9">
      <c r="A484" s="31" t="s">
        <v>63</v>
      </c>
      <c r="B484" s="31"/>
      <c r="C484" s="31"/>
      <c r="D484" s="31"/>
      <c r="E484" s="31"/>
      <c r="F484" s="10">
        <v>9533462</v>
      </c>
      <c r="G484" s="10">
        <v>1282337</v>
      </c>
      <c r="H484" s="10">
        <v>290164</v>
      </c>
      <c r="I484" s="11">
        <f t="shared" si="7"/>
        <v>22.627749179817787</v>
      </c>
    </row>
    <row r="485" spans="1:9">
      <c r="A485" s="27" t="s">
        <v>64</v>
      </c>
      <c r="B485" s="27"/>
      <c r="C485" s="27"/>
      <c r="D485" s="27"/>
      <c r="E485" s="27"/>
      <c r="F485" s="10">
        <v>9533462</v>
      </c>
      <c r="G485" s="10">
        <v>1282337</v>
      </c>
      <c r="H485" s="10">
        <v>290164</v>
      </c>
      <c r="I485" s="11">
        <f t="shared" si="7"/>
        <v>22.627749179817787</v>
      </c>
    </row>
    <row r="486" spans="1:9">
      <c r="A486" s="25" t="s">
        <v>65</v>
      </c>
      <c r="B486" s="25"/>
      <c r="C486" s="25"/>
      <c r="D486" s="25"/>
      <c r="E486" s="25"/>
      <c r="F486" s="12">
        <v>16041</v>
      </c>
      <c r="G486" s="14"/>
      <c r="H486" s="14"/>
      <c r="I486" s="11" t="e">
        <f t="shared" si="7"/>
        <v>#DIV/0!</v>
      </c>
    </row>
    <row r="487" spans="1:9">
      <c r="A487" s="28" t="s">
        <v>81</v>
      </c>
      <c r="B487" s="28"/>
      <c r="C487" s="28"/>
      <c r="D487" s="28"/>
      <c r="E487" s="28"/>
      <c r="F487" s="10">
        <v>9517421</v>
      </c>
      <c r="G487" s="10">
        <v>1282337</v>
      </c>
      <c r="H487" s="10">
        <v>290164</v>
      </c>
      <c r="I487" s="11">
        <f t="shared" si="7"/>
        <v>22.627749179817787</v>
      </c>
    </row>
    <row r="488" spans="1:9">
      <c r="A488" s="29" t="s">
        <v>82</v>
      </c>
      <c r="B488" s="29"/>
      <c r="C488" s="29"/>
      <c r="D488" s="29"/>
      <c r="E488" s="29"/>
      <c r="F488" s="12">
        <v>9517421</v>
      </c>
      <c r="G488" s="12">
        <v>1282337</v>
      </c>
      <c r="H488" s="12">
        <v>290164</v>
      </c>
      <c r="I488" s="11">
        <f t="shared" si="7"/>
        <v>22.627749179817787</v>
      </c>
    </row>
    <row r="489" spans="1:9" ht="35.25" customHeight="1">
      <c r="A489" s="32" t="s">
        <v>38</v>
      </c>
      <c r="B489" s="32"/>
      <c r="C489" s="32"/>
      <c r="D489" s="32"/>
      <c r="E489" s="32"/>
      <c r="F489" s="10">
        <v>81579725.819999993</v>
      </c>
      <c r="G489" s="10">
        <v>35867468</v>
      </c>
      <c r="H489" s="10">
        <v>21970141.449999999</v>
      </c>
      <c r="I489" s="11">
        <f t="shared" si="7"/>
        <v>61.253672687461517</v>
      </c>
    </row>
    <row r="490" spans="1:9">
      <c r="A490" s="31" t="s">
        <v>41</v>
      </c>
      <c r="B490" s="31"/>
      <c r="C490" s="31"/>
      <c r="D490" s="31"/>
      <c r="E490" s="31"/>
      <c r="F490" s="10">
        <v>55291525</v>
      </c>
      <c r="G490" s="10">
        <v>30145868</v>
      </c>
      <c r="H490" s="10">
        <v>20583047.329999998</v>
      </c>
      <c r="I490" s="11">
        <f t="shared" si="7"/>
        <v>68.278171091308423</v>
      </c>
    </row>
    <row r="491" spans="1:9">
      <c r="A491" s="27" t="s">
        <v>42</v>
      </c>
      <c r="B491" s="27"/>
      <c r="C491" s="27"/>
      <c r="D491" s="27"/>
      <c r="E491" s="27"/>
      <c r="F491" s="10">
        <v>16245902</v>
      </c>
      <c r="G491" s="10">
        <v>9989191</v>
      </c>
      <c r="H491" s="10">
        <v>8199684.0700000003</v>
      </c>
      <c r="I491" s="11">
        <f t="shared" si="7"/>
        <v>82.08556698935881</v>
      </c>
    </row>
    <row r="492" spans="1:9">
      <c r="A492" s="28" t="s">
        <v>43</v>
      </c>
      <c r="B492" s="28"/>
      <c r="C492" s="28"/>
      <c r="D492" s="28"/>
      <c r="E492" s="28"/>
      <c r="F492" s="10">
        <v>13318461</v>
      </c>
      <c r="G492" s="10">
        <v>8181300</v>
      </c>
      <c r="H492" s="10">
        <v>6780160.5899999999</v>
      </c>
      <c r="I492" s="11">
        <f t="shared" si="7"/>
        <v>82.873878112280437</v>
      </c>
    </row>
    <row r="493" spans="1:9">
      <c r="A493" s="29" t="s">
        <v>44</v>
      </c>
      <c r="B493" s="29"/>
      <c r="C493" s="29"/>
      <c r="D493" s="29"/>
      <c r="E493" s="29"/>
      <c r="F493" s="12">
        <v>13318461</v>
      </c>
      <c r="G493" s="12">
        <v>8181300</v>
      </c>
      <c r="H493" s="12">
        <v>6780160.5899999999</v>
      </c>
      <c r="I493" s="11">
        <f t="shared" si="7"/>
        <v>82.873878112280437</v>
      </c>
    </row>
    <row r="494" spans="1:9">
      <c r="A494" s="25" t="s">
        <v>45</v>
      </c>
      <c r="B494" s="25"/>
      <c r="C494" s="25"/>
      <c r="D494" s="25"/>
      <c r="E494" s="25"/>
      <c r="F494" s="12">
        <v>2927441</v>
      </c>
      <c r="G494" s="12">
        <v>1807891</v>
      </c>
      <c r="H494" s="12">
        <v>1419523.48</v>
      </c>
      <c r="I494" s="11">
        <f t="shared" si="7"/>
        <v>78.518200488856905</v>
      </c>
    </row>
    <row r="495" spans="1:9">
      <c r="A495" s="27" t="s">
        <v>46</v>
      </c>
      <c r="B495" s="27"/>
      <c r="C495" s="27"/>
      <c r="D495" s="27"/>
      <c r="E495" s="27"/>
      <c r="F495" s="10">
        <v>38825329</v>
      </c>
      <c r="G495" s="10">
        <v>20018883</v>
      </c>
      <c r="H495" s="10">
        <v>12322403.24</v>
      </c>
      <c r="I495" s="11">
        <f t="shared" si="7"/>
        <v>61.553900085234524</v>
      </c>
    </row>
    <row r="496" spans="1:9">
      <c r="A496" s="25" t="s">
        <v>47</v>
      </c>
      <c r="B496" s="25"/>
      <c r="C496" s="25"/>
      <c r="D496" s="25"/>
      <c r="E496" s="25"/>
      <c r="F496" s="12">
        <v>1049502</v>
      </c>
      <c r="G496" s="12">
        <v>603134</v>
      </c>
      <c r="H496" s="12">
        <v>410455.05</v>
      </c>
      <c r="I496" s="11">
        <f t="shared" si="7"/>
        <v>68.053707799593454</v>
      </c>
    </row>
    <row r="497" spans="1:9">
      <c r="A497" s="25" t="s">
        <v>48</v>
      </c>
      <c r="B497" s="25"/>
      <c r="C497" s="25"/>
      <c r="D497" s="25"/>
      <c r="E497" s="25"/>
      <c r="F497" s="12">
        <v>36505920</v>
      </c>
      <c r="G497" s="12">
        <v>18650867</v>
      </c>
      <c r="H497" s="12">
        <v>11320717.119999999</v>
      </c>
      <c r="I497" s="11">
        <f t="shared" si="7"/>
        <v>60.698074357615653</v>
      </c>
    </row>
    <row r="498" spans="1:9">
      <c r="A498" s="25" t="s">
        <v>49</v>
      </c>
      <c r="B498" s="25"/>
      <c r="C498" s="25"/>
      <c r="D498" s="25"/>
      <c r="E498" s="25"/>
      <c r="F498" s="12">
        <v>48100</v>
      </c>
      <c r="G498" s="12">
        <v>35600</v>
      </c>
      <c r="H498" s="14"/>
      <c r="I498" s="11">
        <f t="shared" si="7"/>
        <v>0</v>
      </c>
    </row>
    <row r="499" spans="1:9">
      <c r="A499" s="28" t="s">
        <v>50</v>
      </c>
      <c r="B499" s="28"/>
      <c r="C499" s="28"/>
      <c r="D499" s="28"/>
      <c r="E499" s="28"/>
      <c r="F499" s="10">
        <v>636307</v>
      </c>
      <c r="G499" s="10">
        <v>386832</v>
      </c>
      <c r="H499" s="10">
        <v>281306.07</v>
      </c>
      <c r="I499" s="11">
        <f t="shared" si="7"/>
        <v>72.720475555279819</v>
      </c>
    </row>
    <row r="500" spans="1:9">
      <c r="A500" s="29" t="s">
        <v>51</v>
      </c>
      <c r="B500" s="29"/>
      <c r="C500" s="29"/>
      <c r="D500" s="29"/>
      <c r="E500" s="29"/>
      <c r="F500" s="12">
        <v>80564</v>
      </c>
      <c r="G500" s="12">
        <v>51540</v>
      </c>
      <c r="H500" s="12">
        <v>34045.67</v>
      </c>
      <c r="I500" s="11">
        <f t="shared" si="7"/>
        <v>66.056790842064416</v>
      </c>
    </row>
    <row r="501" spans="1:9">
      <c r="A501" s="29" t="s">
        <v>52</v>
      </c>
      <c r="B501" s="29"/>
      <c r="C501" s="29"/>
      <c r="D501" s="29"/>
      <c r="E501" s="29"/>
      <c r="F501" s="12">
        <v>22356</v>
      </c>
      <c r="G501" s="12">
        <v>13180</v>
      </c>
      <c r="H501" s="12">
        <v>6470.72</v>
      </c>
      <c r="I501" s="11">
        <f t="shared" si="7"/>
        <v>49.094992412746585</v>
      </c>
    </row>
    <row r="502" spans="1:9">
      <c r="A502" s="29" t="s">
        <v>53</v>
      </c>
      <c r="B502" s="29"/>
      <c r="C502" s="29"/>
      <c r="D502" s="29"/>
      <c r="E502" s="29"/>
      <c r="F502" s="12">
        <v>256791</v>
      </c>
      <c r="G502" s="12">
        <v>141400</v>
      </c>
      <c r="H502" s="12">
        <v>112359.1</v>
      </c>
      <c r="I502" s="11">
        <f t="shared" si="7"/>
        <v>79.461881188118824</v>
      </c>
    </row>
    <row r="503" spans="1:9">
      <c r="A503" s="29" t="s">
        <v>54</v>
      </c>
      <c r="B503" s="29"/>
      <c r="C503" s="29"/>
      <c r="D503" s="29"/>
      <c r="E503" s="29"/>
      <c r="F503" s="12">
        <v>264736</v>
      </c>
      <c r="G503" s="12">
        <v>173732</v>
      </c>
      <c r="H503" s="12">
        <v>128430.58</v>
      </c>
      <c r="I503" s="11">
        <f t="shared" si="7"/>
        <v>73.924538945041789</v>
      </c>
    </row>
    <row r="504" spans="1:9">
      <c r="A504" s="29" t="s">
        <v>55</v>
      </c>
      <c r="B504" s="29"/>
      <c r="C504" s="29"/>
      <c r="D504" s="29"/>
      <c r="E504" s="29"/>
      <c r="F504" s="12">
        <v>11860</v>
      </c>
      <c r="G504" s="12">
        <v>6980</v>
      </c>
      <c r="H504" s="14"/>
      <c r="I504" s="11">
        <f t="shared" si="7"/>
        <v>0</v>
      </c>
    </row>
    <row r="505" spans="1:9">
      <c r="A505" s="28" t="s">
        <v>56</v>
      </c>
      <c r="B505" s="28"/>
      <c r="C505" s="28"/>
      <c r="D505" s="28"/>
      <c r="E505" s="28"/>
      <c r="F505" s="10">
        <v>585500</v>
      </c>
      <c r="G505" s="10">
        <v>342450</v>
      </c>
      <c r="H505" s="10">
        <v>309925</v>
      </c>
      <c r="I505" s="11">
        <f t="shared" si="7"/>
        <v>90.502263104102781</v>
      </c>
    </row>
    <row r="506" spans="1:9">
      <c r="A506" s="29" t="s">
        <v>57</v>
      </c>
      <c r="B506" s="29"/>
      <c r="C506" s="29"/>
      <c r="D506" s="29"/>
      <c r="E506" s="29"/>
      <c r="F506" s="12">
        <v>585500</v>
      </c>
      <c r="G506" s="12">
        <v>342450</v>
      </c>
      <c r="H506" s="12">
        <v>309925</v>
      </c>
      <c r="I506" s="11">
        <f t="shared" si="7"/>
        <v>90.502263104102781</v>
      </c>
    </row>
    <row r="507" spans="1:9">
      <c r="A507" s="27" t="s">
        <v>60</v>
      </c>
      <c r="B507" s="27"/>
      <c r="C507" s="27"/>
      <c r="D507" s="27"/>
      <c r="E507" s="27"/>
      <c r="F507" s="10">
        <v>136000</v>
      </c>
      <c r="G507" s="10">
        <v>80000</v>
      </c>
      <c r="H507" s="10">
        <v>54400</v>
      </c>
      <c r="I507" s="11">
        <f t="shared" si="7"/>
        <v>68</v>
      </c>
    </row>
    <row r="508" spans="1:9">
      <c r="A508" s="25" t="s">
        <v>61</v>
      </c>
      <c r="B508" s="25"/>
      <c r="C508" s="25"/>
      <c r="D508" s="25"/>
      <c r="E508" s="25"/>
      <c r="F508" s="12">
        <v>136000</v>
      </c>
      <c r="G508" s="12">
        <v>80000</v>
      </c>
      <c r="H508" s="12">
        <v>54400</v>
      </c>
      <c r="I508" s="11">
        <f t="shared" si="7"/>
        <v>68</v>
      </c>
    </row>
    <row r="509" spans="1:9">
      <c r="A509" s="23" t="s">
        <v>62</v>
      </c>
      <c r="B509" s="23"/>
      <c r="C509" s="23"/>
      <c r="D509" s="23"/>
      <c r="E509" s="23"/>
      <c r="F509" s="12">
        <v>84294</v>
      </c>
      <c r="G509" s="12">
        <v>57794</v>
      </c>
      <c r="H509" s="12">
        <v>6560.02</v>
      </c>
      <c r="I509" s="11">
        <f t="shared" si="7"/>
        <v>11.350693843651591</v>
      </c>
    </row>
    <row r="510" spans="1:9">
      <c r="A510" s="31" t="s">
        <v>63</v>
      </c>
      <c r="B510" s="31"/>
      <c r="C510" s="31"/>
      <c r="D510" s="31"/>
      <c r="E510" s="31"/>
      <c r="F510" s="10">
        <v>26288200.82</v>
      </c>
      <c r="G510" s="10">
        <v>5721600</v>
      </c>
      <c r="H510" s="10">
        <v>1387094.12</v>
      </c>
      <c r="I510" s="11">
        <f t="shared" si="7"/>
        <v>24.243115911633112</v>
      </c>
    </row>
    <row r="511" spans="1:9">
      <c r="A511" s="27" t="s">
        <v>64</v>
      </c>
      <c r="B511" s="27"/>
      <c r="C511" s="27"/>
      <c r="D511" s="27"/>
      <c r="E511" s="27"/>
      <c r="F511" s="10">
        <v>26288200.82</v>
      </c>
      <c r="G511" s="10">
        <v>5721600</v>
      </c>
      <c r="H511" s="10">
        <v>1387094.12</v>
      </c>
      <c r="I511" s="11">
        <f t="shared" si="7"/>
        <v>24.243115911633112</v>
      </c>
    </row>
    <row r="512" spans="1:9">
      <c r="A512" s="25" t="s">
        <v>65</v>
      </c>
      <c r="B512" s="25"/>
      <c r="C512" s="25"/>
      <c r="D512" s="25"/>
      <c r="E512" s="25"/>
      <c r="F512" s="14"/>
      <c r="G512" s="14"/>
      <c r="H512" s="14"/>
      <c r="I512" s="11"/>
    </row>
    <row r="513" spans="1:9">
      <c r="A513" s="28" t="s">
        <v>81</v>
      </c>
      <c r="B513" s="28"/>
      <c r="C513" s="28"/>
      <c r="D513" s="28"/>
      <c r="E513" s="28"/>
      <c r="F513" s="10">
        <v>26288200.82</v>
      </c>
      <c r="G513" s="10">
        <v>5721600</v>
      </c>
      <c r="H513" s="10">
        <v>1387094.12</v>
      </c>
      <c r="I513" s="11">
        <f t="shared" si="7"/>
        <v>24.243115911633112</v>
      </c>
    </row>
    <row r="514" spans="1:9">
      <c r="A514" s="29" t="s">
        <v>82</v>
      </c>
      <c r="B514" s="29"/>
      <c r="C514" s="29"/>
      <c r="D514" s="29"/>
      <c r="E514" s="29"/>
      <c r="F514" s="12">
        <v>26288200.82</v>
      </c>
      <c r="G514" s="12">
        <v>5721600</v>
      </c>
      <c r="H514" s="12">
        <v>1387094.12</v>
      </c>
      <c r="I514" s="11">
        <f t="shared" si="7"/>
        <v>24.243115911633112</v>
      </c>
    </row>
    <row r="515" spans="1:9">
      <c r="A515" s="30" t="s">
        <v>39</v>
      </c>
      <c r="B515" s="30"/>
      <c r="C515" s="30"/>
      <c r="D515" s="30"/>
      <c r="E515" s="30"/>
      <c r="F515" s="10">
        <f>4426309190.32-20872436-13671525</f>
        <v>4391765229.3199997</v>
      </c>
      <c r="G515" s="10">
        <f>2450060848.23-14072436-2463790</f>
        <v>2433524622.23</v>
      </c>
      <c r="H515" s="10">
        <f>1962954323.84-6305467</f>
        <v>1956648856.8399999</v>
      </c>
      <c r="I515" s="11">
        <f t="shared" si="7"/>
        <v>80.403906291566216</v>
      </c>
    </row>
    <row r="516" spans="1:9">
      <c r="A516" s="24" t="s">
        <v>41</v>
      </c>
      <c r="B516" s="24"/>
      <c r="C516" s="24"/>
      <c r="D516" s="24"/>
      <c r="E516" s="24"/>
      <c r="F516" s="12">
        <v>3664050533.7600002</v>
      </c>
      <c r="G516" s="12">
        <v>2163955441.25</v>
      </c>
      <c r="H516" s="12">
        <v>1874409393.8399999</v>
      </c>
      <c r="I516" s="11">
        <f t="shared" si="7"/>
        <v>86.619592904244598</v>
      </c>
    </row>
    <row r="517" spans="1:9">
      <c r="A517" s="26" t="s">
        <v>42</v>
      </c>
      <c r="B517" s="26"/>
      <c r="C517" s="26"/>
      <c r="D517" s="26"/>
      <c r="E517" s="26"/>
      <c r="F517" s="12">
        <v>2290881550.96</v>
      </c>
      <c r="G517" s="12">
        <v>1382389398.96</v>
      </c>
      <c r="H517" s="12">
        <v>1272189954.3800001</v>
      </c>
      <c r="I517" s="11">
        <f t="shared" si="7"/>
        <v>92.028335528114923</v>
      </c>
    </row>
    <row r="518" spans="1:9">
      <c r="A518" s="23" t="s">
        <v>43</v>
      </c>
      <c r="B518" s="23"/>
      <c r="C518" s="23"/>
      <c r="D518" s="23"/>
      <c r="E518" s="23"/>
      <c r="F518" s="12">
        <v>1875413500</v>
      </c>
      <c r="G518" s="12">
        <v>1129940954</v>
      </c>
      <c r="H518" s="12">
        <v>1041571002.22</v>
      </c>
      <c r="I518" s="11">
        <f t="shared" si="7"/>
        <v>92.179241626107128</v>
      </c>
    </row>
    <row r="519" spans="1:9">
      <c r="A519" s="25" t="s">
        <v>44</v>
      </c>
      <c r="B519" s="25"/>
      <c r="C519" s="25"/>
      <c r="D519" s="25"/>
      <c r="E519" s="25"/>
      <c r="F519" s="12">
        <v>1875413500</v>
      </c>
      <c r="G519" s="12">
        <v>1129940954</v>
      </c>
      <c r="H519" s="12">
        <v>1041571002.22</v>
      </c>
      <c r="I519" s="11">
        <f t="shared" si="7"/>
        <v>92.179241626107128</v>
      </c>
    </row>
    <row r="520" spans="1:9">
      <c r="A520" s="23" t="s">
        <v>45</v>
      </c>
      <c r="B520" s="23"/>
      <c r="C520" s="23"/>
      <c r="D520" s="23"/>
      <c r="E520" s="23"/>
      <c r="F520" s="12">
        <v>415468050.95999998</v>
      </c>
      <c r="G520" s="12">
        <v>252448444.96000001</v>
      </c>
      <c r="H520" s="12">
        <v>230618952.16</v>
      </c>
      <c r="I520" s="11">
        <f t="shared" si="7"/>
        <v>91.352890764108736</v>
      </c>
    </row>
    <row r="521" spans="1:9">
      <c r="A521" s="26" t="s">
        <v>46</v>
      </c>
      <c r="B521" s="26"/>
      <c r="C521" s="26"/>
      <c r="D521" s="26"/>
      <c r="E521" s="26"/>
      <c r="F521" s="12">
        <v>911615737.79999995</v>
      </c>
      <c r="G521" s="12">
        <v>513613077.31</v>
      </c>
      <c r="H521" s="12">
        <v>382263926.19999999</v>
      </c>
      <c r="I521" s="11">
        <f t="shared" ref="I521:I563" si="8">SUM(H521)/G521*100</f>
        <v>74.426439490612509</v>
      </c>
    </row>
    <row r="522" spans="1:9">
      <c r="A522" s="23" t="s">
        <v>47</v>
      </c>
      <c r="B522" s="23"/>
      <c r="C522" s="23"/>
      <c r="D522" s="23"/>
      <c r="E522" s="23"/>
      <c r="F522" s="12">
        <v>45233673.399999999</v>
      </c>
      <c r="G522" s="12">
        <v>25391717</v>
      </c>
      <c r="H522" s="12">
        <v>10609362.779999999</v>
      </c>
      <c r="I522" s="11">
        <f t="shared" si="8"/>
        <v>41.782770263231903</v>
      </c>
    </row>
    <row r="523" spans="1:9">
      <c r="A523" s="23" t="s">
        <v>77</v>
      </c>
      <c r="B523" s="23"/>
      <c r="C523" s="23"/>
      <c r="D523" s="23"/>
      <c r="E523" s="23"/>
      <c r="F523" s="12">
        <v>588229</v>
      </c>
      <c r="G523" s="12">
        <v>410848</v>
      </c>
      <c r="H523" s="12">
        <v>134488.76999999999</v>
      </c>
      <c r="I523" s="11">
        <f t="shared" si="8"/>
        <v>32.734434632759559</v>
      </c>
    </row>
    <row r="524" spans="1:9">
      <c r="A524" s="23" t="s">
        <v>78</v>
      </c>
      <c r="B524" s="23"/>
      <c r="C524" s="23"/>
      <c r="D524" s="23"/>
      <c r="E524" s="23"/>
      <c r="F524" s="12">
        <v>88939952</v>
      </c>
      <c r="G524" s="12">
        <v>29758764</v>
      </c>
      <c r="H524" s="12">
        <v>25014716.77</v>
      </c>
      <c r="I524" s="11">
        <f t="shared" si="8"/>
        <v>84.058318987979476</v>
      </c>
    </row>
    <row r="525" spans="1:9">
      <c r="A525" s="23" t="s">
        <v>48</v>
      </c>
      <c r="B525" s="23"/>
      <c r="C525" s="23"/>
      <c r="D525" s="23"/>
      <c r="E525" s="23"/>
      <c r="F525" s="12">
        <v>567814429.39999998</v>
      </c>
      <c r="G525" s="12">
        <v>308137010.31</v>
      </c>
      <c r="H525" s="12">
        <v>221008403.13</v>
      </c>
      <c r="I525" s="11">
        <f t="shared" si="8"/>
        <v>71.724069402651551</v>
      </c>
    </row>
    <row r="526" spans="1:9">
      <c r="A526" s="23" t="s">
        <v>49</v>
      </c>
      <c r="B526" s="23"/>
      <c r="C526" s="23"/>
      <c r="D526" s="23"/>
      <c r="E526" s="23"/>
      <c r="F526" s="12">
        <v>3219509</v>
      </c>
      <c r="G526" s="12">
        <v>1849630</v>
      </c>
      <c r="H526" s="12">
        <v>1389177.61</v>
      </c>
      <c r="I526" s="11">
        <f t="shared" si="8"/>
        <v>75.105702762174062</v>
      </c>
    </row>
    <row r="527" spans="1:9">
      <c r="A527" s="23" t="s">
        <v>50</v>
      </c>
      <c r="B527" s="23"/>
      <c r="C527" s="23"/>
      <c r="D527" s="23"/>
      <c r="E527" s="23"/>
      <c r="F527" s="12">
        <v>155240636</v>
      </c>
      <c r="G527" s="12">
        <v>112133682</v>
      </c>
      <c r="H527" s="12">
        <v>97844051.319999993</v>
      </c>
      <c r="I527" s="11">
        <f t="shared" si="8"/>
        <v>87.256611550488444</v>
      </c>
    </row>
    <row r="528" spans="1:9">
      <c r="A528" s="25" t="s">
        <v>51</v>
      </c>
      <c r="B528" s="25"/>
      <c r="C528" s="25"/>
      <c r="D528" s="25"/>
      <c r="E528" s="25"/>
      <c r="F528" s="12">
        <v>70698054</v>
      </c>
      <c r="G528" s="12">
        <v>51816971</v>
      </c>
      <c r="H528" s="12">
        <v>51151989.539999999</v>
      </c>
      <c r="I528" s="11">
        <f t="shared" si="8"/>
        <v>98.716672458527142</v>
      </c>
    </row>
    <row r="529" spans="1:9">
      <c r="A529" s="25" t="s">
        <v>52</v>
      </c>
      <c r="B529" s="25"/>
      <c r="C529" s="25"/>
      <c r="D529" s="25"/>
      <c r="E529" s="25"/>
      <c r="F529" s="12">
        <v>6996792</v>
      </c>
      <c r="G529" s="12">
        <v>4368472</v>
      </c>
      <c r="H529" s="12">
        <v>3721070.06</v>
      </c>
      <c r="I529" s="11">
        <f t="shared" si="8"/>
        <v>85.180128429345544</v>
      </c>
    </row>
    <row r="530" spans="1:9">
      <c r="A530" s="25" t="s">
        <v>53</v>
      </c>
      <c r="B530" s="25"/>
      <c r="C530" s="25"/>
      <c r="D530" s="25"/>
      <c r="E530" s="25"/>
      <c r="F530" s="12">
        <v>57232723</v>
      </c>
      <c r="G530" s="12">
        <v>42708437</v>
      </c>
      <c r="H530" s="12">
        <v>33119566.23</v>
      </c>
      <c r="I530" s="11">
        <f t="shared" si="8"/>
        <v>77.548064402356843</v>
      </c>
    </row>
    <row r="531" spans="1:9">
      <c r="A531" s="25" t="s">
        <v>54</v>
      </c>
      <c r="B531" s="25"/>
      <c r="C531" s="25"/>
      <c r="D531" s="25"/>
      <c r="E531" s="25"/>
      <c r="F531" s="12">
        <v>9965386</v>
      </c>
      <c r="G531" s="12">
        <v>6716765</v>
      </c>
      <c r="H531" s="12">
        <v>5647510.8200000003</v>
      </c>
      <c r="I531" s="11">
        <f t="shared" si="8"/>
        <v>84.080815988053786</v>
      </c>
    </row>
    <row r="532" spans="1:9">
      <c r="A532" s="25" t="s">
        <v>55</v>
      </c>
      <c r="B532" s="25"/>
      <c r="C532" s="25"/>
      <c r="D532" s="25"/>
      <c r="E532" s="25"/>
      <c r="F532" s="12">
        <v>6695936</v>
      </c>
      <c r="G532" s="12">
        <v>3633346</v>
      </c>
      <c r="H532" s="12">
        <v>1724895.23</v>
      </c>
      <c r="I532" s="11">
        <f t="shared" si="8"/>
        <v>47.474015136460991</v>
      </c>
    </row>
    <row r="533" spans="1:9">
      <c r="A533" s="25" t="s">
        <v>79</v>
      </c>
      <c r="B533" s="25"/>
      <c r="C533" s="25"/>
      <c r="D533" s="25"/>
      <c r="E533" s="25"/>
      <c r="F533" s="12">
        <v>3651745</v>
      </c>
      <c r="G533" s="12">
        <v>2889691</v>
      </c>
      <c r="H533" s="12">
        <v>2479019.44</v>
      </c>
      <c r="I533" s="11">
        <f t="shared" si="8"/>
        <v>85.788391907646869</v>
      </c>
    </row>
    <row r="534" spans="1:9">
      <c r="A534" s="23" t="s">
        <v>56</v>
      </c>
      <c r="B534" s="23"/>
      <c r="C534" s="23"/>
      <c r="D534" s="23"/>
      <c r="E534" s="23"/>
      <c r="F534" s="12">
        <v>50579309</v>
      </c>
      <c r="G534" s="12">
        <v>35931426</v>
      </c>
      <c r="H534" s="12">
        <v>26263725.82</v>
      </c>
      <c r="I534" s="11">
        <f t="shared" si="8"/>
        <v>73.094025881410886</v>
      </c>
    </row>
    <row r="535" spans="1:9">
      <c r="A535" s="25" t="s">
        <v>84</v>
      </c>
      <c r="B535" s="25"/>
      <c r="C535" s="25"/>
      <c r="D535" s="25"/>
      <c r="E535" s="25"/>
      <c r="F535" s="12">
        <v>3919485</v>
      </c>
      <c r="G535" s="12">
        <v>1300790</v>
      </c>
      <c r="H535" s="12">
        <v>119999</v>
      </c>
      <c r="I535" s="11">
        <f t="shared" si="8"/>
        <v>9.2250862937138205</v>
      </c>
    </row>
    <row r="536" spans="1:9">
      <c r="A536" s="25" t="s">
        <v>57</v>
      </c>
      <c r="B536" s="25"/>
      <c r="C536" s="25"/>
      <c r="D536" s="25"/>
      <c r="E536" s="25"/>
      <c r="F536" s="12">
        <v>46659824</v>
      </c>
      <c r="G536" s="12">
        <v>34630636</v>
      </c>
      <c r="H536" s="12">
        <v>26143726.82</v>
      </c>
      <c r="I536" s="11">
        <f t="shared" si="8"/>
        <v>75.493060017725341</v>
      </c>
    </row>
    <row r="537" spans="1:9">
      <c r="A537" s="26" t="s">
        <v>89</v>
      </c>
      <c r="B537" s="26"/>
      <c r="C537" s="26"/>
      <c r="D537" s="26"/>
      <c r="E537" s="26"/>
      <c r="F537" s="12">
        <v>4678450</v>
      </c>
      <c r="G537" s="12">
        <v>847560</v>
      </c>
      <c r="H537" s="14"/>
      <c r="I537" s="11">
        <f t="shared" si="8"/>
        <v>0</v>
      </c>
    </row>
    <row r="538" spans="1:9">
      <c r="A538" s="23" t="s">
        <v>90</v>
      </c>
      <c r="B538" s="23"/>
      <c r="C538" s="23"/>
      <c r="D538" s="23"/>
      <c r="E538" s="23"/>
      <c r="F538" s="12">
        <v>3124590</v>
      </c>
      <c r="G538" s="12">
        <v>249515</v>
      </c>
      <c r="H538" s="14"/>
      <c r="I538" s="11">
        <f t="shared" si="8"/>
        <v>0</v>
      </c>
    </row>
    <row r="539" spans="1:9">
      <c r="A539" s="23" t="s">
        <v>91</v>
      </c>
      <c r="B539" s="23"/>
      <c r="C539" s="23"/>
      <c r="D539" s="23"/>
      <c r="E539" s="23"/>
      <c r="F539" s="12">
        <v>1553860</v>
      </c>
      <c r="G539" s="12">
        <v>598045</v>
      </c>
      <c r="H539" s="14"/>
      <c r="I539" s="11">
        <f t="shared" si="8"/>
        <v>0</v>
      </c>
    </row>
    <row r="540" spans="1:9">
      <c r="A540" s="26" t="s">
        <v>58</v>
      </c>
      <c r="B540" s="26"/>
      <c r="C540" s="26"/>
      <c r="D540" s="26"/>
      <c r="E540" s="26"/>
      <c r="F540" s="12">
        <v>340146903</v>
      </c>
      <c r="G540" s="12">
        <v>204177547</v>
      </c>
      <c r="H540" s="12">
        <v>168999241.91</v>
      </c>
      <c r="I540" s="11">
        <f t="shared" si="8"/>
        <v>82.770727924358894</v>
      </c>
    </row>
    <row r="541" spans="1:9">
      <c r="A541" s="23" t="s">
        <v>59</v>
      </c>
      <c r="B541" s="23"/>
      <c r="C541" s="23"/>
      <c r="D541" s="23"/>
      <c r="E541" s="23"/>
      <c r="F541" s="12">
        <v>231901803</v>
      </c>
      <c r="G541" s="12">
        <v>141034747</v>
      </c>
      <c r="H541" s="12">
        <v>108863241.91</v>
      </c>
      <c r="I541" s="11">
        <f t="shared" si="8"/>
        <v>77.188951110040989</v>
      </c>
    </row>
    <row r="542" spans="1:9">
      <c r="A542" s="23" t="s">
        <v>92</v>
      </c>
      <c r="B542" s="23"/>
      <c r="C542" s="23"/>
      <c r="D542" s="23"/>
      <c r="E542" s="23"/>
      <c r="F542" s="12">
        <v>108245100</v>
      </c>
      <c r="G542" s="12">
        <v>63142800</v>
      </c>
      <c r="H542" s="12">
        <v>60136000</v>
      </c>
      <c r="I542" s="11">
        <f t="shared" si="8"/>
        <v>95.238095238095227</v>
      </c>
    </row>
    <row r="543" spans="1:9">
      <c r="A543" s="26" t="s">
        <v>60</v>
      </c>
      <c r="B543" s="26"/>
      <c r="C543" s="26"/>
      <c r="D543" s="26"/>
      <c r="E543" s="26"/>
      <c r="F543" s="12">
        <v>112170797</v>
      </c>
      <c r="G543" s="12">
        <v>60926755.979999997</v>
      </c>
      <c r="H543" s="12">
        <v>49569170.390000001</v>
      </c>
      <c r="I543" s="11">
        <f t="shared" si="8"/>
        <v>81.358624126109262</v>
      </c>
    </row>
    <row r="544" spans="1:9">
      <c r="A544" s="23" t="s">
        <v>80</v>
      </c>
      <c r="B544" s="23"/>
      <c r="C544" s="23"/>
      <c r="D544" s="23"/>
      <c r="E544" s="23"/>
      <c r="F544" s="12">
        <v>25275991</v>
      </c>
      <c r="G544" s="12">
        <v>14630759</v>
      </c>
      <c r="H544" s="12">
        <v>13369448.710000001</v>
      </c>
      <c r="I544" s="11">
        <f t="shared" si="8"/>
        <v>91.379050874940944</v>
      </c>
    </row>
    <row r="545" spans="1:9">
      <c r="A545" s="23" t="s">
        <v>61</v>
      </c>
      <c r="B545" s="23"/>
      <c r="C545" s="23"/>
      <c r="D545" s="23"/>
      <c r="E545" s="23"/>
      <c r="F545" s="12">
        <v>86894806</v>
      </c>
      <c r="G545" s="12">
        <v>46295996.979999997</v>
      </c>
      <c r="H545" s="12">
        <v>36199721.68</v>
      </c>
      <c r="I545" s="11">
        <f t="shared" si="8"/>
        <v>78.191904357602198</v>
      </c>
    </row>
    <row r="546" spans="1:9">
      <c r="A546" s="26" t="s">
        <v>62</v>
      </c>
      <c r="B546" s="26"/>
      <c r="C546" s="26"/>
      <c r="D546" s="26"/>
      <c r="E546" s="26"/>
      <c r="F546" s="12">
        <v>4557095</v>
      </c>
      <c r="G546" s="12">
        <v>2001102</v>
      </c>
      <c r="H546" s="12">
        <v>1387100.96</v>
      </c>
      <c r="I546" s="11">
        <f t="shared" si="8"/>
        <v>69.316854413218309</v>
      </c>
    </row>
    <row r="547" spans="1:9">
      <c r="A547" s="24" t="s">
        <v>63</v>
      </c>
      <c r="B547" s="24"/>
      <c r="C547" s="24"/>
      <c r="D547" s="24"/>
      <c r="E547" s="24"/>
      <c r="F547" s="12">
        <v>713214695.55999994</v>
      </c>
      <c r="G547" s="12">
        <v>259569180.97999999</v>
      </c>
      <c r="H547" s="12">
        <v>82239463</v>
      </c>
      <c r="I547" s="11">
        <f t="shared" si="8"/>
        <v>31.683061405636064</v>
      </c>
    </row>
    <row r="548" spans="1:9">
      <c r="A548" s="26" t="s">
        <v>64</v>
      </c>
      <c r="B548" s="26"/>
      <c r="C548" s="26"/>
      <c r="D548" s="26"/>
      <c r="E548" s="26"/>
      <c r="F548" s="12">
        <v>636643912.79999995</v>
      </c>
      <c r="G548" s="12">
        <v>207523531.97999999</v>
      </c>
      <c r="H548" s="12">
        <v>42774742.530000001</v>
      </c>
      <c r="I548" s="11">
        <f t="shared" si="8"/>
        <v>20.611996202012602</v>
      </c>
    </row>
    <row r="549" spans="1:9">
      <c r="A549" s="23" t="s">
        <v>65</v>
      </c>
      <c r="B549" s="23"/>
      <c r="C549" s="23"/>
      <c r="D549" s="23"/>
      <c r="E549" s="23"/>
      <c r="F549" s="12">
        <v>164475834</v>
      </c>
      <c r="G549" s="12">
        <v>35377668</v>
      </c>
      <c r="H549" s="12">
        <v>2168396.87</v>
      </c>
      <c r="I549" s="11">
        <f t="shared" si="8"/>
        <v>6.1292815286750955</v>
      </c>
    </row>
    <row r="550" spans="1:9">
      <c r="A550" s="23" t="s">
        <v>66</v>
      </c>
      <c r="B550" s="23"/>
      <c r="C550" s="23"/>
      <c r="D550" s="23"/>
      <c r="E550" s="23"/>
      <c r="F550" s="12">
        <v>43401406</v>
      </c>
      <c r="G550" s="12">
        <v>21689563</v>
      </c>
      <c r="H550" s="12">
        <v>10386802.810000001</v>
      </c>
      <c r="I550" s="11">
        <f t="shared" si="8"/>
        <v>47.888483553126456</v>
      </c>
    </row>
    <row r="551" spans="1:9">
      <c r="A551" s="25" t="s">
        <v>67</v>
      </c>
      <c r="B551" s="25"/>
      <c r="C551" s="25"/>
      <c r="D551" s="25"/>
      <c r="E551" s="25"/>
      <c r="F551" s="12">
        <v>1108800</v>
      </c>
      <c r="G551" s="14"/>
      <c r="H551" s="14"/>
      <c r="I551" s="11"/>
    </row>
    <row r="552" spans="1:9">
      <c r="A552" s="25" t="s">
        <v>85</v>
      </c>
      <c r="B552" s="25"/>
      <c r="C552" s="25"/>
      <c r="D552" s="25"/>
      <c r="E552" s="25"/>
      <c r="F552" s="12">
        <v>42292606</v>
      </c>
      <c r="G552" s="12">
        <v>21689563</v>
      </c>
      <c r="H552" s="12">
        <v>10386802.810000001</v>
      </c>
      <c r="I552" s="11">
        <f t="shared" si="8"/>
        <v>47.888483553126456</v>
      </c>
    </row>
    <row r="553" spans="1:9">
      <c r="A553" s="23" t="s">
        <v>81</v>
      </c>
      <c r="B553" s="23"/>
      <c r="C553" s="23"/>
      <c r="D553" s="23"/>
      <c r="E553" s="23"/>
      <c r="F553" s="12">
        <v>327341878.81999999</v>
      </c>
      <c r="G553" s="12">
        <v>96863232</v>
      </c>
      <c r="H553" s="12">
        <v>24854312.890000001</v>
      </c>
      <c r="I553" s="11">
        <f t="shared" si="8"/>
        <v>25.659181896800636</v>
      </c>
    </row>
    <row r="554" spans="1:9">
      <c r="A554" s="25" t="s">
        <v>86</v>
      </c>
      <c r="B554" s="25"/>
      <c r="C554" s="25"/>
      <c r="D554" s="25"/>
      <c r="E554" s="25"/>
      <c r="F554" s="12">
        <v>68685593</v>
      </c>
      <c r="G554" s="12">
        <v>22842109</v>
      </c>
      <c r="H554" s="12">
        <v>5814255.6600000001</v>
      </c>
      <c r="I554" s="11">
        <f t="shared" si="8"/>
        <v>25.454110476401283</v>
      </c>
    </row>
    <row r="555" spans="1:9">
      <c r="A555" s="25" t="s">
        <v>82</v>
      </c>
      <c r="B555" s="25"/>
      <c r="C555" s="25"/>
      <c r="D555" s="25"/>
      <c r="E555" s="25"/>
      <c r="F555" s="12">
        <v>258656285.81999999</v>
      </c>
      <c r="G555" s="12">
        <v>74021123</v>
      </c>
      <c r="H555" s="12">
        <v>19040057.23</v>
      </c>
      <c r="I555" s="11">
        <f t="shared" si="8"/>
        <v>25.722464694300847</v>
      </c>
    </row>
    <row r="556" spans="1:9">
      <c r="A556" s="23" t="s">
        <v>87</v>
      </c>
      <c r="B556" s="23"/>
      <c r="C556" s="23"/>
      <c r="D556" s="23"/>
      <c r="E556" s="23"/>
      <c r="F556" s="12">
        <v>101424793.98</v>
      </c>
      <c r="G556" s="12">
        <v>53593068.979999997</v>
      </c>
      <c r="H556" s="12">
        <v>5365229.96</v>
      </c>
      <c r="I556" s="11">
        <f t="shared" si="8"/>
        <v>10.011051917930303</v>
      </c>
    </row>
    <row r="557" spans="1:9">
      <c r="A557" s="25" t="s">
        <v>88</v>
      </c>
      <c r="B557" s="25"/>
      <c r="C557" s="25"/>
      <c r="D557" s="25"/>
      <c r="E557" s="25"/>
      <c r="F557" s="12">
        <v>101424793.98</v>
      </c>
      <c r="G557" s="12">
        <v>53593068.979999997</v>
      </c>
      <c r="H557" s="12">
        <v>5365229.96</v>
      </c>
      <c r="I557" s="11">
        <f t="shared" si="8"/>
        <v>10.011051917930303</v>
      </c>
    </row>
    <row r="558" spans="1:9">
      <c r="A558" s="26" t="s">
        <v>68</v>
      </c>
      <c r="B558" s="26"/>
      <c r="C558" s="26"/>
      <c r="D558" s="26"/>
      <c r="E558" s="26"/>
      <c r="F558" s="12">
        <v>76570782.760000005</v>
      </c>
      <c r="G558" s="12">
        <v>52045649</v>
      </c>
      <c r="H558" s="12">
        <v>39464720.469999999</v>
      </c>
      <c r="I558" s="11">
        <f t="shared" si="8"/>
        <v>75.827127201353562</v>
      </c>
    </row>
    <row r="559" spans="1:9">
      <c r="A559" s="23" t="s">
        <v>69</v>
      </c>
      <c r="B559" s="23"/>
      <c r="C559" s="23"/>
      <c r="D559" s="23"/>
      <c r="E559" s="23"/>
      <c r="F559" s="12">
        <v>59556012.759999998</v>
      </c>
      <c r="G559" s="12">
        <v>40930079</v>
      </c>
      <c r="H559" s="12">
        <v>32415131.52</v>
      </c>
      <c r="I559" s="11">
        <f t="shared" si="8"/>
        <v>79.196357084969222</v>
      </c>
    </row>
    <row r="560" spans="1:9">
      <c r="A560" s="23" t="s">
        <v>70</v>
      </c>
      <c r="B560" s="23"/>
      <c r="C560" s="23"/>
      <c r="D560" s="23"/>
      <c r="E560" s="23"/>
      <c r="F560" s="12">
        <v>15350000</v>
      </c>
      <c r="G560" s="12">
        <v>10350000</v>
      </c>
      <c r="H560" s="12">
        <v>6950000</v>
      </c>
      <c r="I560" s="11">
        <f t="shared" si="8"/>
        <v>67.149758454106276</v>
      </c>
    </row>
    <row r="561" spans="1:9">
      <c r="A561" s="23" t="s">
        <v>83</v>
      </c>
      <c r="B561" s="23"/>
      <c r="C561" s="23"/>
      <c r="D561" s="23"/>
      <c r="E561" s="23"/>
      <c r="F561" s="12">
        <v>1664770</v>
      </c>
      <c r="G561" s="12">
        <v>765570</v>
      </c>
      <c r="H561" s="12">
        <v>99588.95</v>
      </c>
      <c r="I561" s="11">
        <f t="shared" si="8"/>
        <v>13.00847081259715</v>
      </c>
    </row>
    <row r="562" spans="1:9">
      <c r="A562" s="24" t="s">
        <v>93</v>
      </c>
      <c r="B562" s="24"/>
      <c r="C562" s="24"/>
      <c r="D562" s="24"/>
      <c r="E562" s="24"/>
      <c r="F562" s="12">
        <v>14500000</v>
      </c>
      <c r="G562" s="12">
        <v>10000000</v>
      </c>
      <c r="H562" s="14"/>
      <c r="I562" s="11">
        <f t="shared" si="8"/>
        <v>0</v>
      </c>
    </row>
    <row r="563" spans="1:9">
      <c r="A563" s="17" t="s">
        <v>39</v>
      </c>
      <c r="B563" s="17"/>
      <c r="C563" s="17"/>
      <c r="D563" s="17"/>
      <c r="E563" s="17"/>
      <c r="F563" s="8">
        <f>4426309190.32-34543961</f>
        <v>4391765229.3199997</v>
      </c>
      <c r="G563" s="8">
        <f>2450060848.23-16536226</f>
        <v>2433524622.23</v>
      </c>
      <c r="H563" s="8">
        <f>1962954323.84-6305467</f>
        <v>1956648856.8399999</v>
      </c>
      <c r="I563" s="11">
        <f t="shared" si="8"/>
        <v>80.403906291566216</v>
      </c>
    </row>
  </sheetData>
  <mergeCells count="564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53:E553"/>
    <mergeCell ref="A554:E554"/>
    <mergeCell ref="A555:E555"/>
    <mergeCell ref="A556:E556"/>
    <mergeCell ref="A557:E557"/>
    <mergeCell ref="A558:E5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2021-07-26T09:25:59Z</dcterms:created>
  <dcterms:modified xsi:type="dcterms:W3CDTF">2021-07-26T11:36:22Z</dcterms:modified>
</cp:coreProperties>
</file>