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0" windowWidth="2040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'Укр'!$A$2:$F$58</definedName>
  </definedNames>
  <calcPr fullCalcOnLoad="1"/>
</workbook>
</file>

<file path=xl/sharedStrings.xml><?xml version="1.0" encoding="utf-8"?>
<sst xmlns="http://schemas.openxmlformats.org/spreadsheetml/2006/main" count="132" uniqueCount="125">
  <si>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</si>
  <si>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</si>
  <si>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</si>
  <si>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</si>
  <si>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</si>
  <si>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</si>
  <si>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</si>
  <si>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</si>
  <si>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</si>
  <si>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</si>
  <si>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</si>
  <si>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</si>
  <si>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</si>
  <si>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</si>
  <si>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</si>
  <si>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</si>
  <si>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</si>
  <si>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</si>
  <si>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</si>
  <si>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</si>
  <si>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</si>
  <si>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</si>
  <si>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</si>
  <si>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</si>
  <si>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</si>
  <si>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</si>
  <si>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</si>
  <si>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</si>
  <si>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</si>
  <si>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</si>
  <si>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</si>
  <si>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</si>
  <si>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</si>
  <si>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</si>
  <si>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</si>
  <si>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</si>
  <si>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</si>
  <si>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</si>
  <si>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</si>
  <si>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</si>
  <si>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</si>
  <si>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</si>
  <si>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</si>
  <si>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</si>
  <si>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</si>
  <si>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</si>
  <si>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</si>
  <si>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</si>
  <si>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</si>
  <si>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</si>
  <si>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</si>
  <si>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</si>
  <si>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</si>
  <si>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</si>
  <si>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</si>
  <si>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</si>
  <si>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</si>
  <si>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</si>
  <si>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</si>
  <si>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</si>
  <si>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</si>
  <si>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</si>
  <si>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</si>
  <si>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</si>
  <si>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</si>
  <si>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</si>
  <si>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</si>
  <si>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</si>
  <si>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</si>
  <si>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</si>
  <si>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</si>
  <si>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</si>
  <si>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</si>
  <si>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</si>
  <si>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</si>
  <si>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</si>
  <si>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</si>
  <si>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</si>
  <si>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</si>
  <si>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</si>
  <si>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</si>
  <si>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</si>
  <si>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</si>
  <si>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</si>
  <si>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</si>
  <si>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</si>
  <si>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</si>
  <si>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</si>
  <si>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</si>
  <si>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</si>
  <si>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</si>
  <si>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</si>
  <si>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</si>
  <si>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</si>
  <si>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</si>
  <si>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</si>
  <si>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</si>
  <si>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</si>
  <si>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</si>
  <si>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</si>
  <si>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</si>
  <si>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</si>
  <si>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</si>
  <si>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</si>
  <si>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</si>
  <si>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</si>
  <si>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</si>
  <si>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</si>
  <si>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Податок з власників наземних транспортних засобів та інших самохідних машин і механізмів 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</si>
  <si>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</si>
  <si>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</si>
  <si>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</si>
  <si>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Налог с владельцев транспортных средств и других самоходных машин и механизмов</t>
  </si>
  <si>
    <t>Субвенция из местного бюджета на выплату денежной компенсации за принадлежащие для получения жилые помещения для семей погибших участников боевых действий на территории других государств, определенных в абзаце первом пункта 1 статьи 10 Закона Украины "О статусе ветеранов войны, гарантиях их социальной защиты", для лиц с инвалидностью I - II группы из числа участников боевых действий на территории других государств, ставших инвалидами вследствие ранения, контузии, увечья или заболевания, связанных с пребыванием в этих государствах, определенных пунктом 7 части второй статьи 7 Закона Украины "О статусе ветеранов войны, гарантиях их социальной защиты", и нуждающихся в улучшении жилищных условий за счет соответствующей субвенции из государственного бюджета</t>
  </si>
  <si>
    <t>в 3,9 р.б.</t>
  </si>
  <si>
    <t>в 3,8 р.б.</t>
  </si>
  <si>
    <t>в 2,2 р.б.</t>
  </si>
  <si>
    <t xml:space="preserve">Надійшло з
 01 січня по 
05 жовтня,            тис. грн. </t>
  </si>
  <si>
    <t>План на           січень - жовтень з урахуванням змін, 
тис. грн.</t>
  </si>
  <si>
    <t>План на
январь - октябрь с учетом изменений, тыс. грн.</t>
  </si>
  <si>
    <t xml:space="preserve">Поступило          с 01 января
по 05 октября,
тыс. грн.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</si>
  <si>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</si>
  <si>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Субвенция из местного бюджета на проектные, строительно-ремонтные работы, приобретение жилья и помещений для развития семейных и других форм воспитания, приближенных к семейным, и обеспечение жильем детей-сирот, лиц из их числа за счет соответствующей субвенции из государственного бюджета</t>
  </si>
  <si>
    <t>в 3,0 р.б.</t>
  </si>
  <si>
    <t>в 2,3 р.б.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</si>
</sst>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4" fontId="16" fillId="0" borderId="12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8" fillId="33" borderId="12" xfId="0" applyFont="1" applyFill="1" applyBorder="1" applyAlignment="1">
      <alignment horizontal="left" wrapText="1"/>
    </xf>
    <xf numFmtId="205" fontId="18" fillId="33" borderId="12" xfId="0" applyNumberFormat="1" applyFont="1" applyFill="1" applyBorder="1" applyAlignment="1">
      <alignment/>
    </xf>
    <xf numFmtId="205" fontId="18" fillId="33" borderId="12" xfId="0" applyNumberFormat="1" applyFont="1" applyFill="1" applyBorder="1" applyAlignment="1">
      <alignment horizontal="right"/>
    </xf>
    <xf numFmtId="204" fontId="17" fillId="33" borderId="12" xfId="0" applyNumberFormat="1" applyFont="1" applyFill="1" applyBorder="1" applyAlignment="1">
      <alignment/>
    </xf>
    <xf numFmtId="204" fontId="18" fillId="33" borderId="12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vertical="center" wrapText="1"/>
    </xf>
    <xf numFmtId="205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3" t="s">
        <v>109</v>
      </c>
      <c r="B2" s="123"/>
      <c r="C2" s="123"/>
      <c r="D2" s="123"/>
      <c r="E2" s="123"/>
      <c r="F2" s="123"/>
    </row>
    <row r="3" spans="1:6" ht="15">
      <c r="A3" s="26"/>
      <c r="B3" s="67"/>
      <c r="C3" s="27"/>
      <c r="D3" s="68"/>
      <c r="E3" s="28"/>
      <c r="F3" s="29"/>
    </row>
    <row r="4" spans="1:6" ht="93" customHeight="1">
      <c r="A4" s="69" t="s">
        <v>20</v>
      </c>
      <c r="B4" s="70" t="s">
        <v>57</v>
      </c>
      <c r="C4" s="71" t="s">
        <v>118</v>
      </c>
      <c r="D4" s="72" t="s">
        <v>117</v>
      </c>
      <c r="E4" s="73" t="s">
        <v>58</v>
      </c>
      <c r="F4" s="74" t="s">
        <v>59</v>
      </c>
    </row>
    <row r="5" spans="1:6" ht="49.5" customHeight="1" hidden="1">
      <c r="A5" s="69"/>
      <c r="B5" s="70"/>
      <c r="C5" s="71"/>
      <c r="D5" s="72"/>
      <c r="E5" s="73"/>
      <c r="F5" s="74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5" t="s">
        <v>22</v>
      </c>
      <c r="B7" s="44">
        <v>1427850</v>
      </c>
      <c r="C7" s="45">
        <v>1143699.6</v>
      </c>
      <c r="D7" s="46">
        <v>1182976.613</v>
      </c>
      <c r="E7" s="47">
        <f>D7/B7*100</f>
        <v>82.85020226214237</v>
      </c>
      <c r="F7" s="48">
        <f>D7/C7*100</f>
        <v>103.43420711172757</v>
      </c>
    </row>
    <row r="8" spans="1:6" ht="15">
      <c r="A8" s="57" t="s">
        <v>49</v>
      </c>
      <c r="B8" s="49">
        <v>2250</v>
      </c>
      <c r="C8" s="45">
        <v>1507</v>
      </c>
      <c r="D8" s="46">
        <v>1574.819</v>
      </c>
      <c r="E8" s="47">
        <f aca="true" t="shared" si="0" ref="E8:E58">D8/B8*100</f>
        <v>69.99195555555555</v>
      </c>
      <c r="F8" s="48">
        <f aca="true" t="shared" si="1" ref="F8:F58">D8/C8*100</f>
        <v>104.50026542800266</v>
      </c>
    </row>
    <row r="9" spans="1:6" ht="15">
      <c r="A9" s="56" t="s">
        <v>64</v>
      </c>
      <c r="B9" s="49">
        <v>173790</v>
      </c>
      <c r="C9" s="45">
        <v>142730</v>
      </c>
      <c r="D9" s="46">
        <v>160540.614</v>
      </c>
      <c r="E9" s="47">
        <f t="shared" si="0"/>
        <v>92.37620921802176</v>
      </c>
      <c r="F9" s="48">
        <f t="shared" si="1"/>
        <v>112.47853569677014</v>
      </c>
    </row>
    <row r="10" spans="1:6" ht="15">
      <c r="A10" s="57" t="s">
        <v>43</v>
      </c>
      <c r="B10" s="50">
        <f>B11+B15+B17</f>
        <v>629050</v>
      </c>
      <c r="C10" s="50">
        <f>C11+C15+C17</f>
        <v>524199.2</v>
      </c>
      <c r="D10" s="50">
        <f>D11+D15+D16+D17</f>
        <v>447707.75</v>
      </c>
      <c r="E10" s="47">
        <f t="shared" si="0"/>
        <v>71.17204514744456</v>
      </c>
      <c r="F10" s="48">
        <f t="shared" si="1"/>
        <v>85.4079422479088</v>
      </c>
    </row>
    <row r="11" spans="1:6" s="12" customFormat="1" ht="15">
      <c r="A11" s="51" t="s">
        <v>23</v>
      </c>
      <c r="B11" s="52">
        <f>SUM(B12:B14)</f>
        <v>351120</v>
      </c>
      <c r="C11" s="53">
        <f>SUM(C12:C14)</f>
        <v>293820.7</v>
      </c>
      <c r="D11" s="53">
        <f>SUM(D12:D14)</f>
        <v>223468.63600000003</v>
      </c>
      <c r="E11" s="47">
        <f t="shared" si="0"/>
        <v>63.644519252677156</v>
      </c>
      <c r="F11" s="48">
        <f t="shared" si="1"/>
        <v>76.05612402393706</v>
      </c>
    </row>
    <row r="12" spans="1:6" s="12" customFormat="1" ht="30.75">
      <c r="A12" s="51" t="s">
        <v>45</v>
      </c>
      <c r="B12" s="52">
        <v>27890</v>
      </c>
      <c r="C12" s="53">
        <v>26322.3</v>
      </c>
      <c r="D12" s="54">
        <v>23857.021</v>
      </c>
      <c r="E12" s="47">
        <f t="shared" si="0"/>
        <v>85.53969523126568</v>
      </c>
      <c r="F12" s="48">
        <f t="shared" si="1"/>
        <v>90.63425688484669</v>
      </c>
    </row>
    <row r="13" spans="1:6" s="12" customFormat="1" ht="15">
      <c r="A13" s="51" t="s">
        <v>24</v>
      </c>
      <c r="B13" s="52">
        <v>319830</v>
      </c>
      <c r="C13" s="53">
        <v>264725</v>
      </c>
      <c r="D13" s="54">
        <v>196277.551</v>
      </c>
      <c r="E13" s="47">
        <f t="shared" si="0"/>
        <v>61.3693371478598</v>
      </c>
      <c r="F13" s="48">
        <f t="shared" si="1"/>
        <v>74.14394220417414</v>
      </c>
    </row>
    <row r="14" spans="1:6" s="12" customFormat="1" ht="15">
      <c r="A14" s="51" t="s">
        <v>25</v>
      </c>
      <c r="B14" s="52">
        <v>3400</v>
      </c>
      <c r="C14" s="53">
        <v>2773.4</v>
      </c>
      <c r="D14" s="79">
        <v>3334.064</v>
      </c>
      <c r="E14" s="47">
        <f t="shared" si="0"/>
        <v>98.06070588235293</v>
      </c>
      <c r="F14" s="48">
        <f t="shared" si="1"/>
        <v>120.21576404413355</v>
      </c>
    </row>
    <row r="15" spans="1:6" s="12" customFormat="1" ht="15">
      <c r="A15" s="55" t="s">
        <v>26</v>
      </c>
      <c r="B15" s="52">
        <v>350</v>
      </c>
      <c r="C15" s="53">
        <v>268.5</v>
      </c>
      <c r="D15" s="54">
        <v>356.68</v>
      </c>
      <c r="E15" s="47">
        <f t="shared" si="0"/>
        <v>101.90857142857143</v>
      </c>
      <c r="F15" s="48">
        <f t="shared" si="1"/>
        <v>132.8417132216015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277580</v>
      </c>
      <c r="C17" s="53">
        <v>230110</v>
      </c>
      <c r="D17" s="54">
        <v>223889.64</v>
      </c>
      <c r="E17" s="47">
        <f t="shared" si="0"/>
        <v>80.65769868146121</v>
      </c>
      <c r="F17" s="48">
        <f t="shared" si="1"/>
        <v>97.29678849246012</v>
      </c>
    </row>
    <row r="18" spans="1:6" s="12" customFormat="1" ht="30.75">
      <c r="A18" s="56" t="s">
        <v>88</v>
      </c>
      <c r="B18" s="52"/>
      <c r="C18" s="53"/>
      <c r="D18" s="46">
        <v>15123.288</v>
      </c>
      <c r="E18" s="47"/>
      <c r="F18" s="48"/>
    </row>
    <row r="19" spans="1:6" ht="15">
      <c r="A19" s="56" t="s">
        <v>28</v>
      </c>
      <c r="B19" s="49">
        <v>500</v>
      </c>
      <c r="C19" s="45">
        <v>380.7</v>
      </c>
      <c r="D19" s="44">
        <v>473.364</v>
      </c>
      <c r="E19" s="47">
        <f t="shared" si="0"/>
        <v>94.6728</v>
      </c>
      <c r="F19" s="48">
        <f t="shared" si="1"/>
        <v>124.34042553191489</v>
      </c>
    </row>
    <row r="20" spans="1:6" ht="15">
      <c r="A20" s="56" t="s">
        <v>60</v>
      </c>
      <c r="B20" s="49">
        <v>30390</v>
      </c>
      <c r="C20" s="45">
        <v>24569.2</v>
      </c>
      <c r="D20" s="46">
        <v>24359.761</v>
      </c>
      <c r="E20" s="47">
        <f t="shared" si="0"/>
        <v>80.15716025008226</v>
      </c>
      <c r="F20" s="48">
        <f t="shared" si="1"/>
        <v>99.14755466193445</v>
      </c>
    </row>
    <row r="21" spans="1:6" ht="61.5">
      <c r="A21" s="56" t="s">
        <v>29</v>
      </c>
      <c r="B21" s="49">
        <v>10000</v>
      </c>
      <c r="C21" s="45">
        <v>8296</v>
      </c>
      <c r="D21" s="46">
        <v>8566.865</v>
      </c>
      <c r="E21" s="47">
        <f t="shared" si="0"/>
        <v>85.66865</v>
      </c>
      <c r="F21" s="48">
        <f t="shared" si="1"/>
        <v>103.26500723240115</v>
      </c>
    </row>
    <row r="22" spans="1:6" ht="15">
      <c r="A22" s="56" t="s">
        <v>30</v>
      </c>
      <c r="B22" s="49">
        <v>650</v>
      </c>
      <c r="C22" s="45">
        <v>533.55</v>
      </c>
      <c r="D22" s="46">
        <v>398.115</v>
      </c>
      <c r="E22" s="47">
        <f t="shared" si="0"/>
        <v>61.24846153846154</v>
      </c>
      <c r="F22" s="48">
        <f t="shared" si="1"/>
        <v>74.61624964858026</v>
      </c>
    </row>
    <row r="23" spans="1:6" ht="15">
      <c r="A23" s="57" t="s">
        <v>31</v>
      </c>
      <c r="B23" s="49">
        <v>4000</v>
      </c>
      <c r="C23" s="45">
        <v>3340</v>
      </c>
      <c r="D23" s="44">
        <v>6598.454</v>
      </c>
      <c r="E23" s="47">
        <f t="shared" si="0"/>
        <v>164.96134999999998</v>
      </c>
      <c r="F23" s="48">
        <f t="shared" si="1"/>
        <v>197.55850299401197</v>
      </c>
    </row>
    <row r="24" spans="1:6" s="10" customFormat="1" ht="15">
      <c r="A24" s="58" t="s">
        <v>32</v>
      </c>
      <c r="B24" s="59">
        <f>B7+B8+B9+B10+B19+B20+B21+B22+B23</f>
        <v>2278480</v>
      </c>
      <c r="C24" s="59">
        <f>C7+C8+C9+C10+C19+C20+C21+C22+C23</f>
        <v>1849255.25</v>
      </c>
      <c r="D24" s="59">
        <f>D7+D8+D9+D10+D18+D19+D20+D21+D22+D23</f>
        <v>1848319.6429999997</v>
      </c>
      <c r="E24" s="81">
        <f t="shared" si="0"/>
        <v>81.1207314964362</v>
      </c>
      <c r="F24" s="82">
        <f t="shared" si="1"/>
        <v>99.94940628125835</v>
      </c>
    </row>
    <row r="25" spans="1:6" ht="15">
      <c r="A25" s="57" t="s">
        <v>33</v>
      </c>
      <c r="B25" s="49">
        <f>SUM(B26:B43)</f>
        <v>2100416.9170000004</v>
      </c>
      <c r="C25" s="45">
        <f>SUM(C26:C43)</f>
        <v>1757835.723</v>
      </c>
      <c r="D25" s="45">
        <f>SUM(D26:D43)</f>
        <v>1606112.9340000004</v>
      </c>
      <c r="E25" s="47">
        <f t="shared" si="0"/>
        <v>76.46638726819968</v>
      </c>
      <c r="F25" s="48">
        <f t="shared" si="1"/>
        <v>91.36877314445158</v>
      </c>
    </row>
    <row r="26" spans="1:6" ht="66" customHeight="1">
      <c r="A26" s="107" t="s">
        <v>95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ht="35.25" customHeight="1">
      <c r="A27" s="76" t="s">
        <v>34</v>
      </c>
      <c r="B27" s="105">
        <v>411622.4</v>
      </c>
      <c r="C27" s="53">
        <v>346586.1</v>
      </c>
      <c r="D27" s="61">
        <v>330738.65</v>
      </c>
      <c r="E27" s="47">
        <f t="shared" si="0"/>
        <v>80.35001253576092</v>
      </c>
      <c r="F27" s="48">
        <f t="shared" si="1"/>
        <v>95.42755753909347</v>
      </c>
    </row>
    <row r="28" spans="1:6" ht="34.5" customHeight="1">
      <c r="A28" s="76" t="s">
        <v>35</v>
      </c>
      <c r="B28" s="105">
        <v>461781.9</v>
      </c>
      <c r="C28" s="53">
        <v>384818.3</v>
      </c>
      <c r="D28" s="61">
        <v>365577.4</v>
      </c>
      <c r="E28" s="47">
        <f t="shared" si="0"/>
        <v>79.16668020119455</v>
      </c>
      <c r="F28" s="48">
        <f t="shared" si="1"/>
        <v>95.00000389794353</v>
      </c>
    </row>
    <row r="29" spans="1:6" ht="66" customHeight="1">
      <c r="A29" s="76" t="s">
        <v>103</v>
      </c>
      <c r="B29" s="105">
        <v>9152.012</v>
      </c>
      <c r="C29" s="53">
        <v>6546</v>
      </c>
      <c r="D29" s="61">
        <v>6546</v>
      </c>
      <c r="E29" s="47">
        <f t="shared" si="0"/>
        <v>71.52525586723443</v>
      </c>
      <c r="F29" s="48">
        <f t="shared" si="1"/>
        <v>100</v>
      </c>
    </row>
    <row r="30" spans="1:6" ht="180" customHeight="1">
      <c r="A30" s="108" t="s">
        <v>69</v>
      </c>
      <c r="B30" s="112">
        <v>532770.3</v>
      </c>
      <c r="C30" s="53">
        <v>457331.453</v>
      </c>
      <c r="D30" s="61">
        <v>444534.053</v>
      </c>
      <c r="E30" s="47">
        <f t="shared" si="0"/>
        <v>83.43821962297822</v>
      </c>
      <c r="F30" s="48">
        <f t="shared" si="1"/>
        <v>97.20172318871758</v>
      </c>
    </row>
    <row r="31" spans="1:6" ht="99.75" customHeight="1">
      <c r="A31" s="109" t="s">
        <v>70</v>
      </c>
      <c r="B31" s="113">
        <v>1136.5</v>
      </c>
      <c r="C31" s="53">
        <v>1113.62</v>
      </c>
      <c r="D31" s="61">
        <v>1032.62</v>
      </c>
      <c r="E31" s="47">
        <f t="shared" si="0"/>
        <v>90.85965684117905</v>
      </c>
      <c r="F31" s="48">
        <f t="shared" si="1"/>
        <v>92.72642373520591</v>
      </c>
    </row>
    <row r="32" spans="1:6" ht="286.5" customHeight="1">
      <c r="A32" s="110" t="s">
        <v>71</v>
      </c>
      <c r="B32" s="113">
        <v>599918.8</v>
      </c>
      <c r="C32" s="60">
        <v>489477.8</v>
      </c>
      <c r="D32" s="61">
        <v>383718.92</v>
      </c>
      <c r="E32" s="47">
        <f t="shared" si="0"/>
        <v>63.96180949821875</v>
      </c>
      <c r="F32" s="48">
        <f t="shared" si="1"/>
        <v>78.39352877699459</v>
      </c>
    </row>
    <row r="33" spans="1:6" ht="300" customHeight="1">
      <c r="A33" s="110" t="s">
        <v>99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ht="300" customHeight="1">
      <c r="A34" s="110" t="s">
        <v>111</v>
      </c>
      <c r="B34" s="113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ht="223.5" customHeight="1">
      <c r="A35" s="110" t="s">
        <v>72</v>
      </c>
      <c r="B35" s="113">
        <v>4499.6</v>
      </c>
      <c r="C35" s="60">
        <v>3720.27</v>
      </c>
      <c r="D35" s="61">
        <v>3313.17</v>
      </c>
      <c r="E35" s="47">
        <f t="shared" si="0"/>
        <v>73.63254511512135</v>
      </c>
      <c r="F35" s="48">
        <f t="shared" si="1"/>
        <v>89.05724584505964</v>
      </c>
    </row>
    <row r="36" spans="1:6" ht="128.25" customHeight="1">
      <c r="A36" s="110" t="s">
        <v>121</v>
      </c>
      <c r="B36" s="113"/>
      <c r="C36" s="60"/>
      <c r="D36" s="61">
        <v>6705.672</v>
      </c>
      <c r="E36" s="47"/>
      <c r="F36" s="48"/>
    </row>
    <row r="37" spans="1:6" ht="52.5" customHeight="1">
      <c r="A37" s="110" t="s">
        <v>92</v>
      </c>
      <c r="B37" s="113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ht="67.5" customHeight="1">
      <c r="A38" s="110" t="s">
        <v>97</v>
      </c>
      <c r="B38" s="113">
        <v>5962.19</v>
      </c>
      <c r="C38" s="60">
        <v>5022.98</v>
      </c>
      <c r="D38" s="61">
        <v>4553.28</v>
      </c>
      <c r="E38" s="47">
        <f t="shared" si="0"/>
        <v>76.36925357964104</v>
      </c>
      <c r="F38" s="48">
        <f t="shared" si="1"/>
        <v>90.64897730032769</v>
      </c>
    </row>
    <row r="39" spans="1:6" ht="82.5" customHeight="1">
      <c r="A39" s="110" t="s">
        <v>98</v>
      </c>
      <c r="B39" s="113">
        <v>6559.538</v>
      </c>
      <c r="C39" s="60">
        <v>6559.538</v>
      </c>
      <c r="D39" s="61">
        <v>5739.593</v>
      </c>
      <c r="E39" s="47">
        <f t="shared" si="0"/>
        <v>87.49995807631575</v>
      </c>
      <c r="F39" s="48">
        <f t="shared" si="1"/>
        <v>87.49995807631575</v>
      </c>
    </row>
    <row r="40" spans="1:6" ht="63" customHeight="1">
      <c r="A40" s="110" t="s">
        <v>75</v>
      </c>
      <c r="B40" s="105">
        <v>38867.2</v>
      </c>
      <c r="C40" s="53">
        <v>32226.2</v>
      </c>
      <c r="D40" s="61">
        <v>29913.75</v>
      </c>
      <c r="E40" s="47">
        <f t="shared" si="0"/>
        <v>76.9639953482628</v>
      </c>
      <c r="F40" s="48">
        <f t="shared" si="1"/>
        <v>92.8243168601945</v>
      </c>
    </row>
    <row r="41" spans="1:6" ht="49.5" customHeight="1">
      <c r="A41" s="110" t="s">
        <v>105</v>
      </c>
      <c r="B41" s="105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1.75" customHeight="1">
      <c r="A42" s="110" t="s">
        <v>73</v>
      </c>
      <c r="B42" s="113">
        <v>13174.6</v>
      </c>
      <c r="C42" s="53">
        <v>10979.1</v>
      </c>
      <c r="D42" s="61">
        <v>10979.1</v>
      </c>
      <c r="E42" s="47">
        <f t="shared" si="0"/>
        <v>83.33535743020661</v>
      </c>
      <c r="F42" s="48">
        <f t="shared" si="1"/>
        <v>100</v>
      </c>
    </row>
    <row r="43" spans="1:6" ht="20.25" customHeight="1">
      <c r="A43" s="111" t="s">
        <v>74</v>
      </c>
      <c r="B43" s="105">
        <v>7403.503</v>
      </c>
      <c r="C43" s="53">
        <v>5885.988</v>
      </c>
      <c r="D43" s="61">
        <v>5192.352</v>
      </c>
      <c r="E43" s="47">
        <f t="shared" si="0"/>
        <v>70.13371913268625</v>
      </c>
      <c r="F43" s="48">
        <f t="shared" si="1"/>
        <v>88.21547036793143</v>
      </c>
    </row>
    <row r="44" spans="1:6" s="10" customFormat="1" ht="15">
      <c r="A44" s="102" t="s">
        <v>36</v>
      </c>
      <c r="B44" s="59">
        <f>B24+B25</f>
        <v>4378896.917</v>
      </c>
      <c r="C44" s="62">
        <f>C24+C25</f>
        <v>3607090.973</v>
      </c>
      <c r="D44" s="63">
        <f>D24+D25</f>
        <v>3454432.577</v>
      </c>
      <c r="E44" s="81">
        <f t="shared" si="0"/>
        <v>78.88819130655959</v>
      </c>
      <c r="F44" s="82">
        <f t="shared" si="1"/>
        <v>95.76782517705577</v>
      </c>
    </row>
    <row r="45" spans="1:6" ht="15">
      <c r="A45" s="102" t="s">
        <v>37</v>
      </c>
      <c r="B45" s="49"/>
      <c r="C45" s="62"/>
      <c r="D45" s="64"/>
      <c r="E45" s="47"/>
      <c r="F45" s="82"/>
    </row>
    <row r="46" spans="1:6" ht="47.25" customHeight="1">
      <c r="A46" s="106" t="s">
        <v>108</v>
      </c>
      <c r="B46" s="49"/>
      <c r="C46" s="62"/>
      <c r="D46" s="64">
        <v>1.339</v>
      </c>
      <c r="E46" s="47"/>
      <c r="F46" s="82"/>
    </row>
    <row r="47" spans="1:6" ht="48" customHeight="1">
      <c r="A47" s="106" t="s">
        <v>91</v>
      </c>
      <c r="B47" s="49"/>
      <c r="C47" s="62"/>
      <c r="D47" s="64">
        <v>-0.487</v>
      </c>
      <c r="E47" s="47"/>
      <c r="F47" s="82"/>
    </row>
    <row r="48" spans="1:6" ht="15">
      <c r="A48" s="56" t="s">
        <v>27</v>
      </c>
      <c r="B48" s="49">
        <v>535</v>
      </c>
      <c r="C48" s="99">
        <v>453.2</v>
      </c>
      <c r="D48" s="64">
        <v>733.69</v>
      </c>
      <c r="E48" s="114">
        <f t="shared" si="0"/>
        <v>137.13831775700936</v>
      </c>
      <c r="F48" s="48">
        <f t="shared" si="1"/>
        <v>161.8909973521624</v>
      </c>
    </row>
    <row r="49" spans="1:6" ht="30.75">
      <c r="A49" s="56" t="s">
        <v>106</v>
      </c>
      <c r="B49" s="49"/>
      <c r="C49" s="99"/>
      <c r="D49" s="64">
        <v>0.008</v>
      </c>
      <c r="E49" s="114"/>
      <c r="F49" s="48"/>
    </row>
    <row r="50" spans="1:6" ht="69" customHeight="1">
      <c r="A50" s="56" t="s">
        <v>38</v>
      </c>
      <c r="B50" s="49">
        <v>710</v>
      </c>
      <c r="C50" s="99">
        <v>693.1</v>
      </c>
      <c r="D50" s="49">
        <v>1235.633</v>
      </c>
      <c r="E50" s="114">
        <f t="shared" si="0"/>
        <v>174.03281690140847</v>
      </c>
      <c r="F50" s="48">
        <f t="shared" si="1"/>
        <v>178.27629490693982</v>
      </c>
    </row>
    <row r="51" spans="1:6" s="15" customFormat="1" ht="81" customHeight="1">
      <c r="A51" s="100" t="s">
        <v>67</v>
      </c>
      <c r="B51" s="49">
        <v>186</v>
      </c>
      <c r="C51" s="99">
        <v>124</v>
      </c>
      <c r="D51" s="49">
        <v>187.057</v>
      </c>
      <c r="E51" s="114">
        <f t="shared" si="0"/>
        <v>100.56827956989247</v>
      </c>
      <c r="F51" s="48">
        <f>D51/C51*100</f>
        <v>150.8524193548387</v>
      </c>
    </row>
    <row r="52" spans="1:6" s="14" customFormat="1" ht="39" customHeight="1">
      <c r="A52" s="56" t="s">
        <v>39</v>
      </c>
      <c r="B52" s="49">
        <v>2500</v>
      </c>
      <c r="C52" s="99">
        <v>2430</v>
      </c>
      <c r="D52" s="49">
        <v>9579.066</v>
      </c>
      <c r="E52" s="114" t="s">
        <v>115</v>
      </c>
      <c r="F52" s="48" t="s">
        <v>114</v>
      </c>
    </row>
    <row r="53" spans="1:6" s="21" customFormat="1" ht="34.5" customHeight="1">
      <c r="A53" s="101" t="s">
        <v>50</v>
      </c>
      <c r="B53" s="49">
        <v>2000</v>
      </c>
      <c r="C53" s="99">
        <v>2000</v>
      </c>
      <c r="D53" s="49"/>
      <c r="E53" s="114"/>
      <c r="F53" s="48"/>
    </row>
    <row r="54" spans="1:6" ht="15">
      <c r="A54" s="56" t="s">
        <v>53</v>
      </c>
      <c r="B54" s="78">
        <v>2000</v>
      </c>
      <c r="C54" s="65">
        <v>2000</v>
      </c>
      <c r="D54" s="65">
        <v>6056.893</v>
      </c>
      <c r="E54" s="114" t="s">
        <v>123</v>
      </c>
      <c r="F54" s="48" t="s">
        <v>123</v>
      </c>
    </row>
    <row r="55" spans="1:6" s="10" customFormat="1" ht="15">
      <c r="A55" s="77" t="s">
        <v>40</v>
      </c>
      <c r="B55" s="59">
        <f>SUM(B48:B54)</f>
        <v>7931</v>
      </c>
      <c r="C55" s="59">
        <f>SUM(C48:C54)</f>
        <v>7700.3</v>
      </c>
      <c r="D55" s="59">
        <f>SUM(D46:D54)</f>
        <v>17793.199</v>
      </c>
      <c r="E55" s="115" t="s">
        <v>116</v>
      </c>
      <c r="F55" s="82" t="s">
        <v>124</v>
      </c>
    </row>
    <row r="56" spans="1:6" s="80" customFormat="1" ht="15">
      <c r="A56" s="77" t="s">
        <v>41</v>
      </c>
      <c r="B56" s="59">
        <f>B44+B55</f>
        <v>4386827.917</v>
      </c>
      <c r="C56" s="59">
        <f>C44+C55</f>
        <v>3614791.273</v>
      </c>
      <c r="D56" s="59">
        <f>D44+D55</f>
        <v>3472225.776</v>
      </c>
      <c r="E56" s="81">
        <f t="shared" si="0"/>
        <v>79.15117350612957</v>
      </c>
      <c r="F56" s="82">
        <f t="shared" si="1"/>
        <v>96.05605175422255</v>
      </c>
    </row>
    <row r="57" spans="1:6" s="117" customFormat="1" ht="46.5">
      <c r="A57" s="118" t="s">
        <v>46</v>
      </c>
      <c r="B57" s="119">
        <v>2136</v>
      </c>
      <c r="C57" s="119">
        <v>2136</v>
      </c>
      <c r="D57" s="120">
        <v>3634.111</v>
      </c>
      <c r="E57" s="121">
        <f t="shared" si="0"/>
        <v>170.13628277153558</v>
      </c>
      <c r="F57" s="122">
        <f t="shared" si="1"/>
        <v>170.13628277153558</v>
      </c>
    </row>
    <row r="58" spans="1:6" s="10" customFormat="1" ht="15">
      <c r="A58" s="58" t="s">
        <v>42</v>
      </c>
      <c r="B58" s="59">
        <f>B56+B57</f>
        <v>4388963.917</v>
      </c>
      <c r="C58" s="66">
        <f>C56+C57</f>
        <v>3616927.273</v>
      </c>
      <c r="D58" s="59">
        <f>D56+D57</f>
        <v>3475859.887</v>
      </c>
      <c r="E58" s="81">
        <f t="shared" si="0"/>
        <v>79.19545370461518</v>
      </c>
      <c r="F58" s="82">
        <f t="shared" si="1"/>
        <v>96.09980031799219</v>
      </c>
    </row>
    <row r="59" spans="3:6" ht="12">
      <c r="C59" s="9"/>
      <c r="D59" s="23"/>
      <c r="E59" s="9"/>
      <c r="F59" s="9"/>
    </row>
    <row r="61" spans="1:2" ht="12">
      <c r="A61" s="16"/>
      <c r="B61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0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3" t="s">
        <v>110</v>
      </c>
      <c r="B2" s="123"/>
      <c r="C2" s="123"/>
      <c r="D2" s="123"/>
      <c r="E2" s="123"/>
      <c r="F2" s="123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119</v>
      </c>
      <c r="D4" s="30" t="s">
        <v>120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3" t="s">
        <v>0</v>
      </c>
      <c r="B7" s="44">
        <v>1427850</v>
      </c>
      <c r="C7" s="45">
        <v>1143699.6</v>
      </c>
      <c r="D7" s="46">
        <v>1182976.613</v>
      </c>
      <c r="E7" s="47">
        <f>D7/B7*100</f>
        <v>82.85020226214237</v>
      </c>
      <c r="F7" s="48">
        <f>D7/C7*100</f>
        <v>103.43420711172757</v>
      </c>
    </row>
    <row r="8" spans="1:6" ht="15">
      <c r="A8" s="83" t="s">
        <v>1</v>
      </c>
      <c r="B8" s="49">
        <v>2250</v>
      </c>
      <c r="C8" s="45">
        <v>1507</v>
      </c>
      <c r="D8" s="46">
        <v>1574.819</v>
      </c>
      <c r="E8" s="47">
        <f aca="true" t="shared" si="0" ref="E8:E58">D8/B8*100</f>
        <v>69.99195555555555</v>
      </c>
      <c r="F8" s="48">
        <f aca="true" t="shared" si="1" ref="F8:F58">D8/C8*100</f>
        <v>104.50026542800266</v>
      </c>
    </row>
    <row r="9" spans="1:6" ht="15">
      <c r="A9" s="84" t="s">
        <v>65</v>
      </c>
      <c r="B9" s="49">
        <v>173790</v>
      </c>
      <c r="C9" s="45">
        <v>142730</v>
      </c>
      <c r="D9" s="46">
        <v>160540.614</v>
      </c>
      <c r="E9" s="47">
        <f t="shared" si="0"/>
        <v>92.37620921802176</v>
      </c>
      <c r="F9" s="48">
        <f t="shared" si="1"/>
        <v>112.47853569677014</v>
      </c>
    </row>
    <row r="10" spans="1:6" s="3" customFormat="1" ht="15">
      <c r="A10" s="83" t="s">
        <v>44</v>
      </c>
      <c r="B10" s="50">
        <f>B11+B15+B17</f>
        <v>629050</v>
      </c>
      <c r="C10" s="50">
        <f>C11+C15+C17</f>
        <v>524199.2</v>
      </c>
      <c r="D10" s="50">
        <f>D11+D15+D16+D17</f>
        <v>447707.75</v>
      </c>
      <c r="E10" s="47">
        <f t="shared" si="0"/>
        <v>71.17204514744456</v>
      </c>
      <c r="F10" s="48">
        <f t="shared" si="1"/>
        <v>85.4079422479088</v>
      </c>
    </row>
    <row r="11" spans="1:6" s="13" customFormat="1" ht="15">
      <c r="A11" s="85" t="s">
        <v>47</v>
      </c>
      <c r="B11" s="52">
        <f>SUM(B12:B14)</f>
        <v>351120</v>
      </c>
      <c r="C11" s="53">
        <f>SUM(C12:C14)</f>
        <v>293820.7</v>
      </c>
      <c r="D11" s="53">
        <f>SUM(D12:D14)</f>
        <v>223468.63600000003</v>
      </c>
      <c r="E11" s="47">
        <f t="shared" si="0"/>
        <v>63.644519252677156</v>
      </c>
      <c r="F11" s="48">
        <f t="shared" si="1"/>
        <v>76.05612402393706</v>
      </c>
    </row>
    <row r="12" spans="1:6" s="13" customFormat="1" ht="30.75">
      <c r="A12" s="86" t="s">
        <v>18</v>
      </c>
      <c r="B12" s="52">
        <v>27890</v>
      </c>
      <c r="C12" s="53">
        <v>26322.3</v>
      </c>
      <c r="D12" s="54">
        <v>23857.021</v>
      </c>
      <c r="E12" s="47">
        <f t="shared" si="0"/>
        <v>85.53969523126568</v>
      </c>
      <c r="F12" s="48">
        <f t="shared" si="1"/>
        <v>90.63425688484669</v>
      </c>
    </row>
    <row r="13" spans="1:6" s="13" customFormat="1" ht="15">
      <c r="A13" s="87" t="s">
        <v>62</v>
      </c>
      <c r="B13" s="52">
        <v>319830</v>
      </c>
      <c r="C13" s="53">
        <v>264725</v>
      </c>
      <c r="D13" s="54">
        <v>196277.551</v>
      </c>
      <c r="E13" s="47">
        <f t="shared" si="0"/>
        <v>61.3693371478598</v>
      </c>
      <c r="F13" s="48">
        <f t="shared" si="1"/>
        <v>74.14394220417414</v>
      </c>
    </row>
    <row r="14" spans="1:6" s="13" customFormat="1" ht="15">
      <c r="A14" s="85" t="s">
        <v>15</v>
      </c>
      <c r="B14" s="52">
        <v>3400</v>
      </c>
      <c r="C14" s="53">
        <v>2773.4</v>
      </c>
      <c r="D14" s="79">
        <v>3334.064</v>
      </c>
      <c r="E14" s="47">
        <f t="shared" si="0"/>
        <v>98.06070588235293</v>
      </c>
      <c r="F14" s="48">
        <f t="shared" si="1"/>
        <v>120.21576404413355</v>
      </c>
    </row>
    <row r="15" spans="1:6" s="13" customFormat="1" ht="15">
      <c r="A15" s="88" t="s">
        <v>2</v>
      </c>
      <c r="B15" s="52">
        <v>350</v>
      </c>
      <c r="C15" s="53">
        <v>268.5</v>
      </c>
      <c r="D15" s="54">
        <v>356.68</v>
      </c>
      <c r="E15" s="47">
        <f t="shared" si="0"/>
        <v>101.90857142857143</v>
      </c>
      <c r="F15" s="48">
        <f t="shared" si="1"/>
        <v>132.8417132216015</v>
      </c>
    </row>
    <row r="16" spans="1:6" s="13" customFormat="1" ht="52.5" customHeight="1">
      <c r="A16" s="88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88" t="s">
        <v>87</v>
      </c>
      <c r="B17" s="52">
        <v>277580</v>
      </c>
      <c r="C17" s="53">
        <v>230110</v>
      </c>
      <c r="D17" s="54">
        <v>223889.64</v>
      </c>
      <c r="E17" s="47">
        <f t="shared" si="0"/>
        <v>80.65769868146121</v>
      </c>
      <c r="F17" s="48">
        <f t="shared" si="1"/>
        <v>97.29678849246012</v>
      </c>
    </row>
    <row r="18" spans="1:6" s="13" customFormat="1" ht="30.75">
      <c r="A18" s="89" t="s">
        <v>89</v>
      </c>
      <c r="B18" s="52"/>
      <c r="C18" s="53"/>
      <c r="D18" s="46">
        <v>15123.288</v>
      </c>
      <c r="E18" s="47"/>
      <c r="F18" s="48"/>
    </row>
    <row r="19" spans="1:6" ht="30.75" customHeight="1">
      <c r="A19" s="84" t="s">
        <v>10</v>
      </c>
      <c r="B19" s="49">
        <v>500</v>
      </c>
      <c r="C19" s="45">
        <v>380.7</v>
      </c>
      <c r="D19" s="44">
        <v>473.364</v>
      </c>
      <c r="E19" s="47">
        <f t="shared" si="0"/>
        <v>94.6728</v>
      </c>
      <c r="F19" s="48">
        <f t="shared" si="1"/>
        <v>124.34042553191489</v>
      </c>
    </row>
    <row r="20" spans="1:6" ht="30.75">
      <c r="A20" s="89" t="s">
        <v>61</v>
      </c>
      <c r="B20" s="49">
        <v>30390</v>
      </c>
      <c r="C20" s="45">
        <v>24569.2</v>
      </c>
      <c r="D20" s="46">
        <v>24359.761</v>
      </c>
      <c r="E20" s="47">
        <f t="shared" si="0"/>
        <v>80.15716025008226</v>
      </c>
      <c r="F20" s="48">
        <f t="shared" si="1"/>
        <v>99.14755466193445</v>
      </c>
    </row>
    <row r="21" spans="1:6" ht="61.5">
      <c r="A21" s="89" t="s">
        <v>19</v>
      </c>
      <c r="B21" s="49">
        <v>10000</v>
      </c>
      <c r="C21" s="45">
        <v>8296</v>
      </c>
      <c r="D21" s="46">
        <v>8566.865</v>
      </c>
      <c r="E21" s="47">
        <f t="shared" si="0"/>
        <v>85.66865</v>
      </c>
      <c r="F21" s="48">
        <f t="shared" si="1"/>
        <v>103.26500723240115</v>
      </c>
    </row>
    <row r="22" spans="1:6" ht="18" customHeight="1">
      <c r="A22" s="89" t="s">
        <v>3</v>
      </c>
      <c r="B22" s="49">
        <v>650</v>
      </c>
      <c r="C22" s="45">
        <v>533.55</v>
      </c>
      <c r="D22" s="46">
        <v>398.115</v>
      </c>
      <c r="E22" s="47">
        <f t="shared" si="0"/>
        <v>61.24846153846154</v>
      </c>
      <c r="F22" s="48">
        <f t="shared" si="1"/>
        <v>74.61624964858026</v>
      </c>
    </row>
    <row r="23" spans="1:6" ht="15" customHeight="1">
      <c r="A23" s="90" t="s">
        <v>16</v>
      </c>
      <c r="B23" s="49">
        <v>4000</v>
      </c>
      <c r="C23" s="45">
        <v>3340</v>
      </c>
      <c r="D23" s="44">
        <v>6598.454</v>
      </c>
      <c r="E23" s="47">
        <f t="shared" si="0"/>
        <v>164.96134999999998</v>
      </c>
      <c r="F23" s="48">
        <f t="shared" si="1"/>
        <v>197.55850299401197</v>
      </c>
    </row>
    <row r="24" spans="1:6" s="2" customFormat="1" ht="15">
      <c r="A24" s="91" t="s">
        <v>11</v>
      </c>
      <c r="B24" s="59">
        <f>B7+B8+B9+B10+B19+B20+B21+B22+B23</f>
        <v>2278480</v>
      </c>
      <c r="C24" s="59">
        <f>C7+C8+C9+C10+C19+C20+C21+C22+C23</f>
        <v>1849255.25</v>
      </c>
      <c r="D24" s="59">
        <f>D7+D8+D9+D10+D18+D19+D20+D21+D22+D23</f>
        <v>1848319.6429999997</v>
      </c>
      <c r="E24" s="81">
        <f t="shared" si="0"/>
        <v>81.1207314964362</v>
      </c>
      <c r="F24" s="82">
        <f t="shared" si="1"/>
        <v>99.94940628125835</v>
      </c>
    </row>
    <row r="25" spans="1:6" s="2" customFormat="1" ht="15">
      <c r="A25" s="90" t="s">
        <v>48</v>
      </c>
      <c r="B25" s="49">
        <f>SUM(B26:B43)</f>
        <v>2100416.9170000004</v>
      </c>
      <c r="C25" s="45">
        <f>SUM(C26:C43)</f>
        <v>1757835.723</v>
      </c>
      <c r="D25" s="45">
        <f>SUM(D26:D43)</f>
        <v>1606112.9340000004</v>
      </c>
      <c r="E25" s="47">
        <f t="shared" si="0"/>
        <v>76.46638726819968</v>
      </c>
      <c r="F25" s="48">
        <f t="shared" si="1"/>
        <v>91.36877314445158</v>
      </c>
    </row>
    <row r="26" spans="1:6" s="2" customFormat="1" ht="77.25">
      <c r="A26" s="88" t="s">
        <v>96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s="2" customFormat="1" ht="46.5">
      <c r="A27" s="92" t="s">
        <v>4</v>
      </c>
      <c r="B27" s="105">
        <v>411622.4</v>
      </c>
      <c r="C27" s="53">
        <v>346586.1</v>
      </c>
      <c r="D27" s="61">
        <v>330738.65</v>
      </c>
      <c r="E27" s="47">
        <f t="shared" si="0"/>
        <v>80.35001253576092</v>
      </c>
      <c r="F27" s="48">
        <f t="shared" si="1"/>
        <v>95.42755753909347</v>
      </c>
    </row>
    <row r="28" spans="1:7" s="2" customFormat="1" ht="37.5" customHeight="1">
      <c r="A28" s="92" t="s">
        <v>76</v>
      </c>
      <c r="B28" s="105">
        <v>461781.9</v>
      </c>
      <c r="C28" s="53">
        <v>384818.3</v>
      </c>
      <c r="D28" s="61">
        <v>365577.4</v>
      </c>
      <c r="E28" s="47">
        <f t="shared" si="0"/>
        <v>79.16668020119455</v>
      </c>
      <c r="F28" s="48">
        <f t="shared" si="1"/>
        <v>95.00000389794353</v>
      </c>
      <c r="G28" s="20"/>
    </row>
    <row r="29" spans="1:7" s="2" customFormat="1" ht="67.5" customHeight="1">
      <c r="A29" s="92" t="s">
        <v>104</v>
      </c>
      <c r="B29" s="105">
        <v>9152.012</v>
      </c>
      <c r="C29" s="53">
        <v>6546</v>
      </c>
      <c r="D29" s="61">
        <v>6546</v>
      </c>
      <c r="E29" s="47">
        <f t="shared" si="0"/>
        <v>71.52525586723443</v>
      </c>
      <c r="F29" s="48">
        <f t="shared" si="1"/>
        <v>100</v>
      </c>
      <c r="G29" s="20"/>
    </row>
    <row r="30" spans="1:7" s="2" customFormat="1" ht="174" customHeight="1">
      <c r="A30" s="103" t="s">
        <v>78</v>
      </c>
      <c r="B30" s="112">
        <v>532770.3</v>
      </c>
      <c r="C30" s="53">
        <v>457331.453</v>
      </c>
      <c r="D30" s="61">
        <v>444534.053</v>
      </c>
      <c r="E30" s="47">
        <f t="shared" si="0"/>
        <v>83.43821962297822</v>
      </c>
      <c r="F30" s="48">
        <f t="shared" si="1"/>
        <v>97.20172318871758</v>
      </c>
      <c r="G30" s="20"/>
    </row>
    <row r="31" spans="1:7" s="2" customFormat="1" ht="102.75" customHeight="1">
      <c r="A31" s="93" t="s">
        <v>77</v>
      </c>
      <c r="B31" s="113">
        <v>1136.5</v>
      </c>
      <c r="C31" s="53">
        <v>1113.62</v>
      </c>
      <c r="D31" s="61">
        <v>1032.62</v>
      </c>
      <c r="E31" s="47">
        <f t="shared" si="0"/>
        <v>90.85965684117905</v>
      </c>
      <c r="F31" s="48">
        <f t="shared" si="1"/>
        <v>92.72642373520591</v>
      </c>
      <c r="G31" s="20"/>
    </row>
    <row r="32" spans="1:6" s="2" customFormat="1" ht="294">
      <c r="A32" s="85" t="s">
        <v>79</v>
      </c>
      <c r="B32" s="113">
        <v>599918.8</v>
      </c>
      <c r="C32" s="60">
        <v>489477.8</v>
      </c>
      <c r="D32" s="61">
        <v>383718.92</v>
      </c>
      <c r="E32" s="47">
        <f t="shared" si="0"/>
        <v>63.96180949821875</v>
      </c>
      <c r="F32" s="48">
        <f t="shared" si="1"/>
        <v>78.39352877699459</v>
      </c>
    </row>
    <row r="33" spans="1:6" s="2" customFormat="1" ht="294">
      <c r="A33" s="85" t="s">
        <v>100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s="2" customFormat="1" ht="325.5">
      <c r="A34" s="85" t="s">
        <v>113</v>
      </c>
      <c r="B34" s="113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s="2" customFormat="1" ht="228.75" customHeight="1">
      <c r="A35" s="104" t="s">
        <v>80</v>
      </c>
      <c r="B35" s="113">
        <v>4499.6</v>
      </c>
      <c r="C35" s="60">
        <v>3720.27</v>
      </c>
      <c r="D35" s="61">
        <v>3313.17</v>
      </c>
      <c r="E35" s="47">
        <f t="shared" si="0"/>
        <v>73.63254511512135</v>
      </c>
      <c r="F35" s="48">
        <f t="shared" si="1"/>
        <v>89.05724584505964</v>
      </c>
    </row>
    <row r="36" spans="1:6" s="2" customFormat="1" ht="129" customHeight="1">
      <c r="A36" s="104" t="s">
        <v>122</v>
      </c>
      <c r="B36" s="113"/>
      <c r="C36" s="60"/>
      <c r="D36" s="61">
        <v>6705.672</v>
      </c>
      <c r="E36" s="47"/>
      <c r="F36" s="48"/>
    </row>
    <row r="37" spans="1:6" s="2" customFormat="1" ht="65.25" customHeight="1">
      <c r="A37" s="104" t="s">
        <v>94</v>
      </c>
      <c r="B37" s="113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s="2" customFormat="1" ht="85.5" customHeight="1">
      <c r="A38" s="104" t="s">
        <v>101</v>
      </c>
      <c r="B38" s="113">
        <v>5962.19</v>
      </c>
      <c r="C38" s="60">
        <v>5022.98</v>
      </c>
      <c r="D38" s="61">
        <v>4553.28</v>
      </c>
      <c r="E38" s="47">
        <f t="shared" si="0"/>
        <v>76.36925357964104</v>
      </c>
      <c r="F38" s="48">
        <f t="shared" si="1"/>
        <v>90.64897730032769</v>
      </c>
    </row>
    <row r="39" spans="1:6" s="2" customFormat="1" ht="102.75" customHeight="1">
      <c r="A39" s="104" t="s">
        <v>102</v>
      </c>
      <c r="B39" s="113">
        <v>6559.538</v>
      </c>
      <c r="C39" s="60">
        <v>6559.538</v>
      </c>
      <c r="D39" s="61">
        <v>5739.593</v>
      </c>
      <c r="E39" s="47">
        <f t="shared" si="0"/>
        <v>87.49995807631575</v>
      </c>
      <c r="F39" s="48">
        <f t="shared" si="1"/>
        <v>87.49995807631575</v>
      </c>
    </row>
    <row r="40" spans="1:6" s="2" customFormat="1" ht="66.75" customHeight="1">
      <c r="A40" s="94" t="s">
        <v>81</v>
      </c>
      <c r="B40" s="105">
        <v>38867.2</v>
      </c>
      <c r="C40" s="53">
        <v>32226.2</v>
      </c>
      <c r="D40" s="61">
        <v>29913.75</v>
      </c>
      <c r="E40" s="47">
        <f t="shared" si="0"/>
        <v>76.9639953482628</v>
      </c>
      <c r="F40" s="48">
        <f t="shared" si="1"/>
        <v>92.8243168601945</v>
      </c>
    </row>
    <row r="41" spans="1:6" s="2" customFormat="1" ht="66.75" customHeight="1">
      <c r="A41" s="94" t="s">
        <v>93</v>
      </c>
      <c r="B41" s="105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4" customHeight="1">
      <c r="A42" s="95" t="s">
        <v>82</v>
      </c>
      <c r="B42" s="113">
        <v>13174.6</v>
      </c>
      <c r="C42" s="53">
        <v>10979.1</v>
      </c>
      <c r="D42" s="61">
        <v>10979.1</v>
      </c>
      <c r="E42" s="47">
        <f t="shared" si="0"/>
        <v>83.33535743020661</v>
      </c>
      <c r="F42" s="48">
        <f t="shared" si="1"/>
        <v>100</v>
      </c>
    </row>
    <row r="43" spans="1:6" ht="17.25" customHeight="1">
      <c r="A43" s="95" t="s">
        <v>83</v>
      </c>
      <c r="B43" s="105">
        <v>7403.503</v>
      </c>
      <c r="C43" s="53">
        <v>5885.988</v>
      </c>
      <c r="D43" s="61">
        <v>5192.352</v>
      </c>
      <c r="E43" s="47">
        <f t="shared" si="0"/>
        <v>70.13371913268625</v>
      </c>
      <c r="F43" s="48">
        <f t="shared" si="1"/>
        <v>88.21547036793143</v>
      </c>
    </row>
    <row r="44" spans="1:6" ht="15">
      <c r="A44" s="96" t="s">
        <v>12</v>
      </c>
      <c r="B44" s="59">
        <f>B24+B25</f>
        <v>4378896.917</v>
      </c>
      <c r="C44" s="62">
        <f>C24+C25</f>
        <v>3607090.973</v>
      </c>
      <c r="D44" s="63">
        <f>D24+D25</f>
        <v>3454432.577</v>
      </c>
      <c r="E44" s="81">
        <f t="shared" si="0"/>
        <v>78.88819130655959</v>
      </c>
      <c r="F44" s="82">
        <f t="shared" si="1"/>
        <v>95.76782517705577</v>
      </c>
    </row>
    <row r="45" spans="1:6" ht="15">
      <c r="A45" s="96" t="s">
        <v>13</v>
      </c>
      <c r="B45" s="49"/>
      <c r="C45" s="62"/>
      <c r="D45" s="64"/>
      <c r="E45" s="47"/>
      <c r="F45" s="82"/>
    </row>
    <row r="46" spans="1:6" ht="39" customHeight="1">
      <c r="A46" s="89" t="s">
        <v>112</v>
      </c>
      <c r="B46" s="49"/>
      <c r="C46" s="62"/>
      <c r="D46" s="64">
        <v>1.339</v>
      </c>
      <c r="E46" s="47"/>
      <c r="F46" s="82"/>
    </row>
    <row r="47" spans="1:6" ht="48.75" customHeight="1">
      <c r="A47" s="84" t="s">
        <v>90</v>
      </c>
      <c r="B47" s="49"/>
      <c r="C47" s="62"/>
      <c r="D47" s="64">
        <v>-0.487</v>
      </c>
      <c r="E47" s="47"/>
      <c r="F47" s="82"/>
    </row>
    <row r="48" spans="1:6" s="11" customFormat="1" ht="21.75" customHeight="1">
      <c r="A48" s="89" t="s">
        <v>66</v>
      </c>
      <c r="B48" s="49">
        <v>535</v>
      </c>
      <c r="C48" s="99">
        <v>453.2</v>
      </c>
      <c r="D48" s="64">
        <v>733.69</v>
      </c>
      <c r="E48" s="114">
        <f t="shared" si="0"/>
        <v>137.13831775700936</v>
      </c>
      <c r="F48" s="48">
        <f t="shared" si="1"/>
        <v>161.8909973521624</v>
      </c>
    </row>
    <row r="49" spans="1:6" s="11" customFormat="1" ht="33" customHeight="1">
      <c r="A49" s="56" t="s">
        <v>107</v>
      </c>
      <c r="B49" s="49"/>
      <c r="C49" s="99"/>
      <c r="D49" s="64">
        <v>0.008</v>
      </c>
      <c r="E49" s="114"/>
      <c r="F49" s="48"/>
    </row>
    <row r="50" spans="1:6" s="19" customFormat="1" ht="66" customHeight="1">
      <c r="A50" s="89" t="s">
        <v>17</v>
      </c>
      <c r="B50" s="49">
        <v>710</v>
      </c>
      <c r="C50" s="99">
        <v>693.1</v>
      </c>
      <c r="D50" s="49">
        <v>1235.633</v>
      </c>
      <c r="E50" s="114">
        <f t="shared" si="0"/>
        <v>174.03281690140847</v>
      </c>
      <c r="F50" s="48">
        <f t="shared" si="1"/>
        <v>178.27629490693982</v>
      </c>
    </row>
    <row r="51" spans="1:6" s="25" customFormat="1" ht="77.25">
      <c r="A51" s="89" t="s">
        <v>68</v>
      </c>
      <c r="B51" s="49">
        <v>186</v>
      </c>
      <c r="C51" s="99">
        <v>124</v>
      </c>
      <c r="D51" s="49">
        <v>187.057</v>
      </c>
      <c r="E51" s="114">
        <f t="shared" si="0"/>
        <v>100.56827956989247</v>
      </c>
      <c r="F51" s="48">
        <f>D51/C51*100</f>
        <v>150.8524193548387</v>
      </c>
    </row>
    <row r="52" spans="1:6" ht="46.5">
      <c r="A52" s="89" t="s">
        <v>5</v>
      </c>
      <c r="B52" s="49">
        <v>2500</v>
      </c>
      <c r="C52" s="99">
        <v>2430</v>
      </c>
      <c r="D52" s="49">
        <v>9579.066</v>
      </c>
      <c r="E52" s="114" t="s">
        <v>115</v>
      </c>
      <c r="F52" s="48" t="s">
        <v>114</v>
      </c>
    </row>
    <row r="53" spans="1:6" s="2" customFormat="1" ht="30.75">
      <c r="A53" s="97" t="s">
        <v>51</v>
      </c>
      <c r="B53" s="49">
        <v>2000</v>
      </c>
      <c r="C53" s="99">
        <v>2000</v>
      </c>
      <c r="D53" s="49"/>
      <c r="E53" s="114"/>
      <c r="F53" s="48"/>
    </row>
    <row r="54" spans="1:6" s="25" customFormat="1" ht="15">
      <c r="A54" s="89" t="s">
        <v>54</v>
      </c>
      <c r="B54" s="78">
        <v>2000</v>
      </c>
      <c r="C54" s="65">
        <v>2000</v>
      </c>
      <c r="D54" s="65">
        <v>6056.893</v>
      </c>
      <c r="E54" s="114" t="s">
        <v>123</v>
      </c>
      <c r="F54" s="48" t="s">
        <v>123</v>
      </c>
    </row>
    <row r="55" spans="1:6" s="25" customFormat="1" ht="15">
      <c r="A55" s="96" t="s">
        <v>6</v>
      </c>
      <c r="B55" s="59">
        <f>SUM(B48:B54)</f>
        <v>7931</v>
      </c>
      <c r="C55" s="59">
        <f>SUM(C48:C54)</f>
        <v>7700.3</v>
      </c>
      <c r="D55" s="59">
        <f>SUM(D46:D54)</f>
        <v>17793.199</v>
      </c>
      <c r="E55" s="115" t="s">
        <v>116</v>
      </c>
      <c r="F55" s="82" t="s">
        <v>124</v>
      </c>
    </row>
    <row r="56" spans="1:6" s="25" customFormat="1" ht="15">
      <c r="A56" s="96" t="s">
        <v>7</v>
      </c>
      <c r="B56" s="59">
        <f>B44+B55</f>
        <v>4386827.917</v>
      </c>
      <c r="C56" s="59">
        <f>C44+C55</f>
        <v>3614791.273</v>
      </c>
      <c r="D56" s="59">
        <f>D44+D55</f>
        <v>3472225.776</v>
      </c>
      <c r="E56" s="81">
        <f t="shared" si="0"/>
        <v>79.15117350612957</v>
      </c>
      <c r="F56" s="82">
        <f t="shared" si="1"/>
        <v>96.05605175422255</v>
      </c>
    </row>
    <row r="57" spans="1:6" s="116" customFormat="1" ht="42.75" customHeight="1">
      <c r="A57" s="124" t="s">
        <v>63</v>
      </c>
      <c r="B57" s="125">
        <v>2136</v>
      </c>
      <c r="C57" s="125">
        <v>2136</v>
      </c>
      <c r="D57" s="45">
        <v>3634.111</v>
      </c>
      <c r="E57" s="47">
        <f t="shared" si="0"/>
        <v>170.13628277153558</v>
      </c>
      <c r="F57" s="126">
        <f t="shared" si="1"/>
        <v>170.13628277153558</v>
      </c>
    </row>
    <row r="58" spans="1:6" ht="15">
      <c r="A58" s="98" t="s">
        <v>14</v>
      </c>
      <c r="B58" s="59">
        <f>B56+B57</f>
        <v>4388963.917</v>
      </c>
      <c r="C58" s="66">
        <f>C56+C57</f>
        <v>3616927.273</v>
      </c>
      <c r="D58" s="59">
        <f>D56+D57</f>
        <v>3475859.887</v>
      </c>
      <c r="E58" s="81">
        <f t="shared" si="0"/>
        <v>79.19545370461518</v>
      </c>
      <c r="F58" s="82">
        <f t="shared" si="1"/>
        <v>96.09980031799219</v>
      </c>
    </row>
    <row r="59" spans="1:6" ht="15">
      <c r="A59" s="28"/>
      <c r="C59" s="1"/>
      <c r="F59" s="1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2018-09-17T10:23:18Z</cp:lastPrinted>
  <dcterms:created xsi:type="dcterms:W3CDTF">2004-07-02T06:40:36Z</dcterms:created>
  <dcterms:modified xsi:type="dcterms:W3CDTF">2018-10-09T06:14:56Z</dcterms:modified>
  <cp:category/>
  <cp:version/>
  <cp:contentType/>
  <cp:contentStatus/>
</cp:coreProperties>
</file>