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11016" activeTab="0"/>
  </bookViews>
  <sheets>
    <sheet name="Укр" sheetId="1" r:id="rId1"/>
    <sheet name="Лист1" sheetId="2" state="hidden" r:id="rId2"/>
  </sheets>
  <definedNames>
    <definedName name="_xlnm.Print_Area" localSheetId="0">'Укр'!$A$1:$G$42</definedName>
  </definedNames>
  <calcPr fullCalcOnLoad="1" refMode="R1C1"/>
</workbook>
</file>

<file path=xl/sharedStrings.xml><?xml version="1.0" encoding="utf-8"?>
<sst xmlns="http://schemas.openxmlformats.org/spreadsheetml/2006/main" count="52" uniqueCount="51">
  <si>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</si>
  <si>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</si>
  <si>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</si>
  <si>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</si>
  <si>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</si>
  <si>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</si>
  <si>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</si>
  <si>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</si>
  <si>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</si>
  <si>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</si>
  <si>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</si>
  <si>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</si>
  <si>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</si>
  <si>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</si>
  <si>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</si>
  <si>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</si>
  <si>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</si>
  <si>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</si>
  <si>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</si>
  <si>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</si>
  <si>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</si>
  <si>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</si>
  <si>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</si>
  <si>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</si>
  <si>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</si>
  <si>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</si>
  <si>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</si>
  <si>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</si>
  <si>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</si>
  <si>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</si>
  <si>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</si>
  <si>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</si>
  <si>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</si>
  <si>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</si>
  <si>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</si>
  <si>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</si>
  <si>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</si>
  <si>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</si>
  <si>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</si>
  <si>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</si>
  <si>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</si>
  <si>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</si>
  <si>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у 2,4 р.б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</si>
  <si>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</si>
  <si>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травень  з урахуванням змін, 
тис. грн.</t>
  </si>
  <si>
    <t>у 1,3 р. б.</t>
  </si>
  <si>
    <t>у 2,0 р.б</t>
  </si>
  <si>
    <t>Надійшло           з 01 січня            по 11 травня,            тис. грн.</t>
  </si>
  <si>
    <t>у 1,8 р.б.</t>
  </si>
  <si>
    <t>у 5,3 р.б.</t>
  </si>
  <si>
    <t>у 2,2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</si>
</sst>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6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zoomScalePageLayoutView="0" workbookViewId="0" topLeftCell="A35">
      <selection activeCell="G39" sqref="G39"/>
    </sheetView>
  </sheetViews>
  <sheetFormatPr defaultColWidth="9.00390625" defaultRowHeight="12.75"/>
  <cols>
    <col min="1" max="1" width="61.375" style="0" customWidth="1"/>
    <col min="2" max="2" width="13.50390625" style="1" customWidth="1"/>
    <col min="3" max="3" width="14.50390625" style="0" customWidth="1"/>
    <col min="4" max="5" width="13.50390625" style="8" customWidth="1"/>
    <col min="6" max="6" width="11.50390625" style="0" customWidth="1"/>
    <col min="7" max="7" width="12.50390625" style="0" customWidth="1"/>
  </cols>
  <sheetData>
    <row r="1" spans="1:7" ht="32.25" customHeight="1">
      <c r="A1" s="76" t="s">
        <v>43</v>
      </c>
      <c r="B1" s="76"/>
      <c r="C1" s="76"/>
      <c r="D1" s="76"/>
      <c r="E1" s="76"/>
      <c r="F1" s="76"/>
      <c r="G1" s="76"/>
    </row>
    <row r="2" spans="1:7" ht="23.25" customHeight="1">
      <c r="A2" s="47"/>
      <c r="B2" s="47"/>
      <c r="C2" s="48"/>
      <c r="D2" s="49"/>
      <c r="E2" s="49"/>
      <c r="F2" s="50"/>
      <c r="G2" s="51"/>
    </row>
    <row r="3" spans="1:7" ht="93" customHeight="1">
      <c r="A3" s="52" t="s">
        <v>0</v>
      </c>
      <c r="B3" s="53" t="s">
        <v>32</v>
      </c>
      <c r="C3" s="54" t="s">
        <v>44</v>
      </c>
      <c r="D3" s="55" t="s">
        <v>47</v>
      </c>
      <c r="E3" s="55" t="s">
        <v>34</v>
      </c>
      <c r="F3" s="56" t="s">
        <v>24</v>
      </c>
      <c r="G3" s="53" t="s">
        <v>25</v>
      </c>
    </row>
    <row r="4" spans="1:7" ht="49.5" customHeight="1" hidden="1">
      <c r="A4" s="52"/>
      <c r="B4" s="53"/>
      <c r="C4" s="54"/>
      <c r="D4" s="55"/>
      <c r="E4" s="55"/>
      <c r="F4" s="56"/>
      <c r="G4" s="53"/>
    </row>
    <row r="5" spans="1:7" ht="17.25" customHeight="1">
      <c r="A5" s="57" t="s">
        <v>1</v>
      </c>
      <c r="B5" s="57"/>
      <c r="C5" s="58"/>
      <c r="D5" s="59"/>
      <c r="E5" s="59"/>
      <c r="F5" s="60"/>
      <c r="G5" s="61"/>
    </row>
    <row r="6" spans="1:7" ht="15">
      <c r="A6" s="62" t="s">
        <v>2</v>
      </c>
      <c r="B6" s="34">
        <v>2374800</v>
      </c>
      <c r="C6" s="34">
        <v>895610</v>
      </c>
      <c r="D6" s="11">
        <v>798412.073</v>
      </c>
      <c r="E6" s="11">
        <f>D6-C6</f>
        <v>-97197.92700000003</v>
      </c>
      <c r="F6" s="38">
        <f>D6/B6*100</f>
        <v>33.62018161529392</v>
      </c>
      <c r="G6" s="46">
        <f>D6/C6*100</f>
        <v>89.14729324147788</v>
      </c>
    </row>
    <row r="7" spans="1:7" ht="15">
      <c r="A7" s="63" t="s">
        <v>23</v>
      </c>
      <c r="B7" s="11">
        <v>1910</v>
      </c>
      <c r="C7" s="9">
        <v>662</v>
      </c>
      <c r="D7" s="11">
        <v>754.557</v>
      </c>
      <c r="E7" s="11">
        <f aca="true" t="shared" si="0" ref="E7:E41">D7-C7</f>
        <v>92.55700000000002</v>
      </c>
      <c r="F7" s="38">
        <f>D7/B7*100</f>
        <v>39.505602094240835</v>
      </c>
      <c r="G7" s="46">
        <f>D7/C7*100</f>
        <v>113.98141993957705</v>
      </c>
    </row>
    <row r="8" spans="1:7" ht="15">
      <c r="A8" s="23" t="s">
        <v>27</v>
      </c>
      <c r="B8" s="11">
        <v>132700</v>
      </c>
      <c r="C8" s="11">
        <v>47800</v>
      </c>
      <c r="D8" s="11">
        <v>65378.651</v>
      </c>
      <c r="E8" s="11">
        <f t="shared" si="0"/>
        <v>17578.650999999998</v>
      </c>
      <c r="F8" s="38">
        <f aca="true" t="shared" si="1" ref="F8:F42">D8/B8*100</f>
        <v>49.26801130369254</v>
      </c>
      <c r="G8" s="46">
        <f>D8/C8*100</f>
        <v>136.77542050209203</v>
      </c>
    </row>
    <row r="9" spans="1:7" ht="15">
      <c r="A9" s="63" t="s">
        <v>20</v>
      </c>
      <c r="B9" s="11">
        <f>B10+B14+B15</f>
        <v>857640.5</v>
      </c>
      <c r="C9" s="11">
        <f>C10+C14+C15</f>
        <v>362648.7</v>
      </c>
      <c r="D9" s="11">
        <f>D10+D14+D15</f>
        <v>313311.811</v>
      </c>
      <c r="E9" s="11">
        <f t="shared" si="0"/>
        <v>-49336.889000000025</v>
      </c>
      <c r="F9" s="38">
        <f t="shared" si="1"/>
        <v>36.53183484222119</v>
      </c>
      <c r="G9" s="46">
        <f aca="true" t="shared" si="2" ref="G9:G28">D9/C9*100</f>
        <v>86.39540442306838</v>
      </c>
    </row>
    <row r="10" spans="1:7" s="3" customFormat="1" ht="15" customHeight="1">
      <c r="A10" s="64" t="s">
        <v>3</v>
      </c>
      <c r="B10" s="12">
        <f>SUM(B11:B13)</f>
        <v>405550.5</v>
      </c>
      <c r="C10" s="65">
        <f>SUM(C11:C13)</f>
        <v>163038.7</v>
      </c>
      <c r="D10" s="65">
        <f>SUM(D11:D13)</f>
        <v>133546.76</v>
      </c>
      <c r="E10" s="11">
        <f t="shared" si="0"/>
        <v>-29491.940000000002</v>
      </c>
      <c r="F10" s="38">
        <f t="shared" si="1"/>
        <v>32.92974857631787</v>
      </c>
      <c r="G10" s="46">
        <f t="shared" si="2"/>
        <v>81.91108000738475</v>
      </c>
    </row>
    <row r="11" spans="1:7" s="43" customFormat="1" ht="17.25" customHeight="1">
      <c r="A11" s="66" t="s">
        <v>21</v>
      </c>
      <c r="B11" s="67">
        <v>52425.5</v>
      </c>
      <c r="C11" s="67">
        <v>20646.7</v>
      </c>
      <c r="D11" s="71">
        <v>21509.536</v>
      </c>
      <c r="E11" s="42">
        <f t="shared" si="0"/>
        <v>862.8359999999993</v>
      </c>
      <c r="F11" s="68">
        <f t="shared" si="1"/>
        <v>41.028766535369236</v>
      </c>
      <c r="G11" s="69">
        <f t="shared" si="2"/>
        <v>104.1790504051495</v>
      </c>
    </row>
    <row r="12" spans="1:7" s="3" customFormat="1" ht="15" customHeight="1">
      <c r="A12" s="66" t="s">
        <v>4</v>
      </c>
      <c r="B12" s="12">
        <v>349425</v>
      </c>
      <c r="C12" s="12">
        <v>140747</v>
      </c>
      <c r="D12" s="11">
        <v>111543.308</v>
      </c>
      <c r="E12" s="11">
        <f t="shared" si="0"/>
        <v>-29203.691999999995</v>
      </c>
      <c r="F12" s="38">
        <f>D12/B12*100</f>
        <v>31.921959791085357</v>
      </c>
      <c r="G12" s="46">
        <f t="shared" si="2"/>
        <v>79.25093110332725</v>
      </c>
    </row>
    <row r="13" spans="1:7" s="3" customFormat="1" ht="17.25" customHeight="1">
      <c r="A13" s="66" t="s">
        <v>5</v>
      </c>
      <c r="B13" s="12">
        <v>3700</v>
      </c>
      <c r="C13" s="12">
        <v>1645</v>
      </c>
      <c r="D13" s="11">
        <v>493.916</v>
      </c>
      <c r="E13" s="11">
        <f t="shared" si="0"/>
        <v>-1151.084</v>
      </c>
      <c r="F13" s="38">
        <f t="shared" si="1"/>
        <v>13.349081081081081</v>
      </c>
      <c r="G13" s="46">
        <f t="shared" si="2"/>
        <v>30.02528875379939</v>
      </c>
    </row>
    <row r="14" spans="1:7" s="3" customFormat="1" ht="15.75" customHeight="1">
      <c r="A14" s="70" t="s">
        <v>6</v>
      </c>
      <c r="B14" s="12">
        <v>1950</v>
      </c>
      <c r="C14" s="12">
        <v>795</v>
      </c>
      <c r="D14" s="12">
        <v>802.715</v>
      </c>
      <c r="E14" s="11">
        <f t="shared" si="0"/>
        <v>7.715000000000032</v>
      </c>
      <c r="F14" s="38">
        <f t="shared" si="1"/>
        <v>41.1648717948718</v>
      </c>
      <c r="G14" s="46">
        <f t="shared" si="2"/>
        <v>100.97044025157234</v>
      </c>
    </row>
    <row r="15" spans="1:9" s="3" customFormat="1" ht="14.25" customHeight="1">
      <c r="A15" s="70" t="s">
        <v>35</v>
      </c>
      <c r="B15" s="12">
        <v>450140</v>
      </c>
      <c r="C15" s="12">
        <v>198815</v>
      </c>
      <c r="D15" s="12">
        <v>178962.336</v>
      </c>
      <c r="E15" s="11">
        <f t="shared" si="0"/>
        <v>-19852.66399999999</v>
      </c>
      <c r="F15" s="38">
        <f t="shared" si="1"/>
        <v>39.75703914337762</v>
      </c>
      <c r="G15" s="46">
        <f t="shared" si="2"/>
        <v>90.01450393581973</v>
      </c>
      <c r="I15" s="46"/>
    </row>
    <row r="16" spans="1:7" ht="17.25" customHeight="1">
      <c r="A16" s="23" t="s">
        <v>8</v>
      </c>
      <c r="B16" s="11">
        <v>450</v>
      </c>
      <c r="C16" s="11">
        <v>153</v>
      </c>
      <c r="D16" s="34">
        <v>808.629</v>
      </c>
      <c r="E16" s="11">
        <f t="shared" si="0"/>
        <v>655.629</v>
      </c>
      <c r="F16" s="46" t="s">
        <v>48</v>
      </c>
      <c r="G16" s="46" t="s">
        <v>49</v>
      </c>
    </row>
    <row r="17" spans="1:7" ht="16.5" customHeight="1">
      <c r="A17" s="23" t="s">
        <v>26</v>
      </c>
      <c r="B17" s="11">
        <v>21100</v>
      </c>
      <c r="C17" s="11">
        <v>7806.9</v>
      </c>
      <c r="D17" s="11">
        <v>5869.93</v>
      </c>
      <c r="E17" s="11">
        <f t="shared" si="0"/>
        <v>-1936.9699999999993</v>
      </c>
      <c r="F17" s="38">
        <f t="shared" si="1"/>
        <v>27.81957345971564</v>
      </c>
      <c r="G17" s="46">
        <f t="shared" si="2"/>
        <v>75.18899947482356</v>
      </c>
    </row>
    <row r="18" spans="1:7" ht="31.5" customHeight="1">
      <c r="A18" s="23" t="s">
        <v>37</v>
      </c>
      <c r="B18" s="11">
        <v>10500</v>
      </c>
      <c r="C18" s="11">
        <v>4375</v>
      </c>
      <c r="D18" s="11">
        <v>5064.2</v>
      </c>
      <c r="E18" s="11">
        <f t="shared" si="0"/>
        <v>689.1999999999998</v>
      </c>
      <c r="F18" s="38">
        <f t="shared" si="1"/>
        <v>48.23047619047619</v>
      </c>
      <c r="G18" s="46">
        <f t="shared" si="2"/>
        <v>115.75314285714285</v>
      </c>
    </row>
    <row r="19" spans="1:7" ht="15.75" customHeight="1">
      <c r="A19" s="13" t="s">
        <v>9</v>
      </c>
      <c r="B19" s="11">
        <v>499.988</v>
      </c>
      <c r="C19" s="11">
        <v>171.388</v>
      </c>
      <c r="D19" s="11">
        <v>155.113</v>
      </c>
      <c r="E19" s="11">
        <f t="shared" si="0"/>
        <v>-16.275000000000006</v>
      </c>
      <c r="F19" s="38">
        <f t="shared" si="1"/>
        <v>31.023344560269443</v>
      </c>
      <c r="G19" s="10">
        <f t="shared" si="2"/>
        <v>90.50400261395197</v>
      </c>
    </row>
    <row r="20" spans="1:7" ht="14.25" customHeight="1">
      <c r="A20" s="14" t="s">
        <v>10</v>
      </c>
      <c r="B20" s="11">
        <v>8303.012</v>
      </c>
      <c r="C20" s="34">
        <v>3242</v>
      </c>
      <c r="D20" s="34">
        <v>4296.52</v>
      </c>
      <c r="E20" s="11">
        <f t="shared" si="0"/>
        <v>1054.5200000000004</v>
      </c>
      <c r="F20" s="38">
        <f t="shared" si="1"/>
        <v>51.74652282810142</v>
      </c>
      <c r="G20" s="46" t="s">
        <v>45</v>
      </c>
    </row>
    <row r="21" spans="1:7" s="2" customFormat="1" ht="15" customHeight="1">
      <c r="A21" s="15" t="s">
        <v>11</v>
      </c>
      <c r="B21" s="16">
        <f>B6+B7+B8+B9+B16+B17+B18+B19+B20</f>
        <v>3407903.5</v>
      </c>
      <c r="C21" s="16">
        <f>C6+C7+C8+C9+C16+C17+C18+C19+C20</f>
        <v>1322468.988</v>
      </c>
      <c r="D21" s="16">
        <f>D6+D7+D8+D9+D16+D17+D18+D19+D20</f>
        <v>1194051.4839999997</v>
      </c>
      <c r="E21" s="16">
        <f t="shared" si="0"/>
        <v>-128417.50400000019</v>
      </c>
      <c r="F21" s="39">
        <f t="shared" si="1"/>
        <v>35.037714066727524</v>
      </c>
      <c r="G21" s="29">
        <f t="shared" si="2"/>
        <v>90.2895640529001</v>
      </c>
    </row>
    <row r="22" spans="1:7" ht="15" customHeight="1">
      <c r="A22" s="14" t="s">
        <v>12</v>
      </c>
      <c r="B22" s="11">
        <f>SUM(B23:B28)</f>
        <v>815566.728</v>
      </c>
      <c r="C22" s="11">
        <f>SUM(C23:C28)</f>
        <v>319934.6450000001</v>
      </c>
      <c r="D22" s="11">
        <f>SUM(D23:D28)</f>
        <v>279319.85099999997</v>
      </c>
      <c r="E22" s="11">
        <f t="shared" si="0"/>
        <v>-40614.79400000011</v>
      </c>
      <c r="F22" s="38">
        <f t="shared" si="1"/>
        <v>34.24855887451063</v>
      </c>
      <c r="G22" s="10">
        <f t="shared" si="2"/>
        <v>87.30528417764819</v>
      </c>
    </row>
    <row r="23" spans="1:7" ht="31.5" customHeight="1">
      <c r="A23" s="20" t="s">
        <v>13</v>
      </c>
      <c r="B23" s="12">
        <v>778515.7</v>
      </c>
      <c r="C23" s="12">
        <v>301408.4</v>
      </c>
      <c r="D23" s="12">
        <v>262850.6</v>
      </c>
      <c r="E23" s="11">
        <f t="shared" si="0"/>
        <v>-38557.80000000005</v>
      </c>
      <c r="F23" s="38">
        <f t="shared" si="1"/>
        <v>33.763044213494986</v>
      </c>
      <c r="G23" s="40">
        <f t="shared" si="2"/>
        <v>87.20745672648803</v>
      </c>
    </row>
    <row r="24" spans="1:7" ht="38.25" customHeight="1">
      <c r="A24" s="25" t="s">
        <v>30</v>
      </c>
      <c r="B24" s="35">
        <v>7742.255</v>
      </c>
      <c r="C24" s="35">
        <v>2498.38</v>
      </c>
      <c r="D24" s="37">
        <v>2498.38</v>
      </c>
      <c r="E24" s="11">
        <f t="shared" si="0"/>
        <v>0</v>
      </c>
      <c r="F24" s="38">
        <f t="shared" si="1"/>
        <v>32.26940988122969</v>
      </c>
      <c r="G24" s="40">
        <f t="shared" si="2"/>
        <v>100</v>
      </c>
    </row>
    <row r="25" spans="1:7" ht="49.5" customHeight="1">
      <c r="A25" s="25" t="s">
        <v>29</v>
      </c>
      <c r="B25" s="35">
        <v>5429.191</v>
      </c>
      <c r="C25" s="35">
        <v>1500.711</v>
      </c>
      <c r="D25" s="37">
        <v>1500.711</v>
      </c>
      <c r="E25" s="11">
        <f t="shared" si="0"/>
        <v>0</v>
      </c>
      <c r="F25" s="38">
        <f t="shared" si="1"/>
        <v>27.641521545291003</v>
      </c>
      <c r="G25" s="10">
        <f t="shared" si="2"/>
        <v>100</v>
      </c>
    </row>
    <row r="26" spans="1:7" ht="72.75" customHeight="1">
      <c r="A26" s="73" t="s">
        <v>41</v>
      </c>
      <c r="B26" s="35">
        <v>3690.882</v>
      </c>
      <c r="C26" s="35">
        <v>1429.052</v>
      </c>
      <c r="D26" s="37">
        <v>1151.458</v>
      </c>
      <c r="E26" s="11">
        <f t="shared" si="0"/>
        <v>-277.5939999999998</v>
      </c>
      <c r="F26" s="38">
        <f t="shared" si="1"/>
        <v>31.197366916634024</v>
      </c>
      <c r="G26" s="10"/>
    </row>
    <row r="27" spans="1:7" s="2" customFormat="1" ht="19.5" customHeight="1">
      <c r="A27" s="26" t="s">
        <v>28</v>
      </c>
      <c r="B27" s="36">
        <v>9896.4</v>
      </c>
      <c r="C27" s="36">
        <v>4537.102</v>
      </c>
      <c r="D27" s="37">
        <v>4469.902</v>
      </c>
      <c r="E27" s="11">
        <f t="shared" si="0"/>
        <v>-67.19999999999982</v>
      </c>
      <c r="F27" s="38">
        <f>D27/B27*100</f>
        <v>45.16694959783356</v>
      </c>
      <c r="G27" s="10">
        <f t="shared" si="2"/>
        <v>98.51887835010102</v>
      </c>
    </row>
    <row r="28" spans="1:7" s="2" customFormat="1" ht="58.5" customHeight="1">
      <c r="A28" s="32" t="s">
        <v>33</v>
      </c>
      <c r="B28" s="36">
        <v>10292.3</v>
      </c>
      <c r="C28" s="36">
        <v>8561</v>
      </c>
      <c r="D28" s="37">
        <v>6848.8</v>
      </c>
      <c r="E28" s="11">
        <f t="shared" si="0"/>
        <v>-1712.1999999999998</v>
      </c>
      <c r="F28" s="38">
        <f>D28/B28*100</f>
        <v>66.54294958366935</v>
      </c>
      <c r="G28" s="10">
        <f t="shared" si="2"/>
        <v>80</v>
      </c>
    </row>
    <row r="29" spans="1:7" ht="15" customHeight="1">
      <c r="A29" s="24" t="s">
        <v>14</v>
      </c>
      <c r="B29" s="16">
        <f>B21+B22</f>
        <v>4223470.228</v>
      </c>
      <c r="C29" s="16">
        <f>C21+C22</f>
        <v>1642403.633</v>
      </c>
      <c r="D29" s="18">
        <f>D21+D22</f>
        <v>1473371.3349999997</v>
      </c>
      <c r="E29" s="16">
        <f t="shared" si="0"/>
        <v>-169032.29800000018</v>
      </c>
      <c r="F29" s="39">
        <f>D29/B29*100</f>
        <v>34.88532546606126</v>
      </c>
      <c r="G29" s="22">
        <f>D29/C29*100</f>
        <v>89.70823647709258</v>
      </c>
    </row>
    <row r="30" spans="1:7" ht="14.25" customHeight="1">
      <c r="A30" s="24" t="s">
        <v>15</v>
      </c>
      <c r="B30" s="11"/>
      <c r="C30" s="17"/>
      <c r="D30" s="19"/>
      <c r="E30" s="11"/>
      <c r="F30" s="38"/>
      <c r="G30" s="22"/>
    </row>
    <row r="31" spans="1:8" s="5" customFormat="1" ht="14.25" customHeight="1">
      <c r="A31" s="13" t="s">
        <v>7</v>
      </c>
      <c r="B31" s="42">
        <v>704</v>
      </c>
      <c r="C31" s="42">
        <v>428.6</v>
      </c>
      <c r="D31" s="44">
        <v>518.011</v>
      </c>
      <c r="E31" s="42">
        <f t="shared" si="0"/>
        <v>89.41099999999994</v>
      </c>
      <c r="F31" s="45">
        <f t="shared" si="1"/>
        <v>73.58110795454546</v>
      </c>
      <c r="G31" s="10">
        <f>D31/C31*100</f>
        <v>120.86117592160521</v>
      </c>
      <c r="H31" s="4"/>
    </row>
    <row r="32" spans="1:8" s="5" customFormat="1" ht="14.25" customHeight="1">
      <c r="A32" s="13" t="s">
        <v>39</v>
      </c>
      <c r="B32" s="42"/>
      <c r="C32" s="42"/>
      <c r="D32" s="44">
        <v>-0.295</v>
      </c>
      <c r="E32" s="42">
        <f t="shared" si="0"/>
        <v>-0.295</v>
      </c>
      <c r="F32" s="45">
        <v>0</v>
      </c>
      <c r="G32" s="10">
        <v>0</v>
      </c>
      <c r="H32" s="4"/>
    </row>
    <row r="33" spans="1:7" s="4" customFormat="1" ht="68.25" customHeight="1">
      <c r="A33" s="23" t="s">
        <v>31</v>
      </c>
      <c r="B33" s="11">
        <v>200</v>
      </c>
      <c r="C33" s="11">
        <v>50</v>
      </c>
      <c r="D33" s="11">
        <v>117.748</v>
      </c>
      <c r="E33" s="11">
        <f t="shared" si="0"/>
        <v>67.748</v>
      </c>
      <c r="F33" s="27">
        <f t="shared" si="1"/>
        <v>58.874</v>
      </c>
      <c r="G33" s="10" t="s">
        <v>42</v>
      </c>
    </row>
    <row r="34" spans="1:7" s="4" customFormat="1" ht="38.25" customHeight="1">
      <c r="A34" s="13" t="s">
        <v>16</v>
      </c>
      <c r="B34" s="11"/>
      <c r="C34" s="11"/>
      <c r="D34" s="11">
        <v>140.2</v>
      </c>
      <c r="E34" s="11">
        <f t="shared" si="0"/>
        <v>140.2</v>
      </c>
      <c r="F34" s="27">
        <v>0</v>
      </c>
      <c r="G34" s="10">
        <v>0</v>
      </c>
    </row>
    <row r="35" spans="1:7" s="4" customFormat="1" ht="44.25" customHeight="1">
      <c r="A35" s="13" t="s">
        <v>40</v>
      </c>
      <c r="B35" s="11"/>
      <c r="C35" s="11"/>
      <c r="D35" s="11">
        <v>0.338</v>
      </c>
      <c r="E35" s="11">
        <f t="shared" si="0"/>
        <v>0.338</v>
      </c>
      <c r="F35" s="27">
        <v>0</v>
      </c>
      <c r="G35" s="10">
        <v>0</v>
      </c>
    </row>
    <row r="36" spans="1:7" s="4" customFormat="1" ht="24" customHeight="1">
      <c r="A36" s="13" t="s">
        <v>38</v>
      </c>
      <c r="B36" s="11"/>
      <c r="C36" s="11"/>
      <c r="D36" s="11">
        <v>280.053</v>
      </c>
      <c r="E36" s="11">
        <f t="shared" si="0"/>
        <v>280.053</v>
      </c>
      <c r="F36" s="27">
        <v>0</v>
      </c>
      <c r="G36" s="10">
        <v>0</v>
      </c>
    </row>
    <row r="37" spans="1:7" s="4" customFormat="1" ht="51" customHeight="1">
      <c r="A37" s="13" t="s">
        <v>36</v>
      </c>
      <c r="B37" s="11">
        <v>82.424</v>
      </c>
      <c r="C37" s="11">
        <v>82.424</v>
      </c>
      <c r="D37" s="11">
        <v>82.424</v>
      </c>
      <c r="E37" s="11">
        <f t="shared" si="0"/>
        <v>0</v>
      </c>
      <c r="F37" s="27">
        <f t="shared" si="1"/>
        <v>100</v>
      </c>
      <c r="G37" s="10">
        <f>D37/C37*100</f>
        <v>100</v>
      </c>
    </row>
    <row r="38" spans="1:7" s="4" customFormat="1" ht="21" customHeight="1">
      <c r="A38" s="13" t="s">
        <v>10</v>
      </c>
      <c r="B38" s="11"/>
      <c r="C38" s="11"/>
      <c r="D38" s="11">
        <v>85.942</v>
      </c>
      <c r="E38" s="11">
        <f t="shared" si="0"/>
        <v>85.942</v>
      </c>
      <c r="F38" s="27">
        <v>0</v>
      </c>
      <c r="G38" s="10">
        <v>0</v>
      </c>
    </row>
    <row r="39" spans="1:7" s="2" customFormat="1" ht="19.5" customHeight="1">
      <c r="A39" s="21" t="s">
        <v>17</v>
      </c>
      <c r="B39" s="16">
        <f>SUM(B31:B37)</f>
        <v>986.424</v>
      </c>
      <c r="C39" s="16">
        <f>SUM(C31:C37)</f>
        <v>561.024</v>
      </c>
      <c r="D39" s="16">
        <f>SUM(D31:D38)</f>
        <v>1224.4209999999998</v>
      </c>
      <c r="E39" s="16">
        <f>D39-C39</f>
        <v>663.3969999999998</v>
      </c>
      <c r="F39" s="28">
        <f t="shared" si="1"/>
        <v>124.12725156727736</v>
      </c>
      <c r="G39" s="22" t="s">
        <v>50</v>
      </c>
    </row>
    <row r="40" spans="1:7" s="31" customFormat="1" ht="20.25" customHeight="1">
      <c r="A40" s="21" t="s">
        <v>18</v>
      </c>
      <c r="B40" s="16">
        <f>B29+B39</f>
        <v>4224456.652</v>
      </c>
      <c r="C40" s="16">
        <f>C29+C39</f>
        <v>1642964.657</v>
      </c>
      <c r="D40" s="16">
        <f>D29+D39</f>
        <v>1474595.7559999998</v>
      </c>
      <c r="E40" s="16">
        <f t="shared" si="0"/>
        <v>-168368.90100000007</v>
      </c>
      <c r="F40" s="39">
        <f t="shared" si="1"/>
        <v>34.90616373828517</v>
      </c>
      <c r="G40" s="22">
        <f>D40/C40*100</f>
        <v>89.75212885544136</v>
      </c>
    </row>
    <row r="41" spans="1:7" s="33" customFormat="1" ht="34.5" customHeight="1">
      <c r="A41" s="72" t="s">
        <v>22</v>
      </c>
      <c r="B41" s="74">
        <v>4000</v>
      </c>
      <c r="C41" s="74">
        <v>1000</v>
      </c>
      <c r="D41" s="9">
        <v>2035.11654</v>
      </c>
      <c r="E41" s="75">
        <f t="shared" si="0"/>
        <v>1035.11654</v>
      </c>
      <c r="F41" s="27">
        <f t="shared" si="1"/>
        <v>50.877913500000005</v>
      </c>
      <c r="G41" s="46" t="s">
        <v>46</v>
      </c>
    </row>
    <row r="42" spans="1:7" ht="23.25" customHeight="1">
      <c r="A42" s="30" t="s">
        <v>19</v>
      </c>
      <c r="B42" s="16">
        <f>B40+B41</f>
        <v>4228456.652</v>
      </c>
      <c r="C42" s="16">
        <f>C40+C41</f>
        <v>1643964.657</v>
      </c>
      <c r="D42" s="16">
        <f>D40+D41</f>
        <v>1476630.87254</v>
      </c>
      <c r="E42" s="16">
        <f>D42-C42</f>
        <v>-167333.78446</v>
      </c>
      <c r="F42" s="41">
        <f t="shared" si="1"/>
        <v>34.92127256032232</v>
      </c>
      <c r="G42" s="22">
        <f>D42/C42*100</f>
        <v>89.82132713452854</v>
      </c>
    </row>
    <row r="44" spans="1:2" ht="12.75">
      <c r="A44" s="6"/>
      <c r="B44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2021-04-19T10:39:24Z</cp:lastPrinted>
  <dcterms:created xsi:type="dcterms:W3CDTF">2004-07-02T06:40:36Z</dcterms:created>
  <dcterms:modified xsi:type="dcterms:W3CDTF">2021-05-11T07:42:55Z</dcterms:modified>
  <cp:category/>
  <cp:version/>
  <cp:contentType/>
  <cp:contentStatus/>
</cp:coreProperties>
</file>