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8" windowHeight="11028" activeTab="0"/>
  </bookViews>
  <sheets>
    <sheet name="Укр" sheetId="1" r:id="rId1"/>
    <sheet name="Лист1" sheetId="2" state="hidden" r:id="rId2"/>
  </sheets>
  <definedNames>
    <definedName name="_xlnm.Print_Area" localSheetId="0">'Укр'!$A$1:$G$36</definedName>
  </definedNames>
  <calcPr fullCalcOnLoad="1" refMode="R1C1"/>
</workbook>
</file>

<file path=xl/sharedStrings.xml><?xml version="1.0" encoding="utf-8"?>
<sst xmlns="http://schemas.openxmlformats.org/spreadsheetml/2006/main" count="42" uniqueCount="41">
  <si>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</si>
  <si>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</si>
  <si>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</si>
  <si>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</si>
  <si>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</si>
  <si>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</si>
  <si>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</si>
  <si>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</si>
  <si>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</si>
  <si>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</si>
  <si>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</si>
  <si>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</si>
  <si>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</si>
  <si>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</si>
  <si>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</si>
  <si>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</si>
  <si>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</si>
  <si>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</si>
  <si>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</si>
  <si>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</si>
  <si>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</si>
  <si>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</si>
  <si>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</si>
  <si>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</si>
  <si>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</si>
  <si>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</si>
  <si>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</si>
  <si>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</si>
  <si>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</si>
  <si>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</si>
  <si>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</si>
  <si>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</si>
  <si>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</si>
  <si>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</si>
  <si>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</si>
  <si>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</si>
  <si>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Щотижнева інформація про надходження до бюджету Миколаївської міської ТГ за  2022 рік
(без власних надходжень бюджетних установ)</t>
  </si>
  <si>
    <t>План на           січень - лютий  з урахуванням змін, 
тис. грн.</t>
  </si>
  <si>
    <t>Надійшло           з 01 січня            по 21 лютого,            тис. грн.</t>
  </si>
  <si>
    <t>в 2,8 р.б.</t>
  </si>
  <si>
    <t>в 6,2 р.б.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</si>
</sst>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7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right"/>
    </xf>
    <xf numFmtId="175" fontId="8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175" fontId="7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06" zoomScaleNormal="106" zoomScaleSheetLayoutView="100" zoomScalePageLayoutView="0" workbookViewId="0" topLeftCell="A29">
      <selection activeCell="D36" sqref="D36"/>
    </sheetView>
  </sheetViews>
  <sheetFormatPr defaultColWidth="9.00390625" defaultRowHeight="12.75"/>
  <cols>
    <col min="1" max="1" width="61.375" style="0" customWidth="1"/>
    <col min="2" max="2" width="13.50390625" style="1" customWidth="1"/>
    <col min="3" max="3" width="15.125" style="0" customWidth="1"/>
    <col min="4" max="4" width="14.875" style="8" customWidth="1"/>
    <col min="5" max="5" width="13.50390625" style="8" customWidth="1"/>
    <col min="6" max="7" width="12.50390625" style="0" customWidth="1"/>
  </cols>
  <sheetData>
    <row r="1" spans="1:7" ht="32.25" customHeight="1">
      <c r="A1" s="70" t="s">
        <v>36</v>
      </c>
      <c r="B1" s="70"/>
      <c r="C1" s="70"/>
      <c r="D1" s="70"/>
      <c r="E1" s="70"/>
      <c r="F1" s="70"/>
      <c r="G1" s="70"/>
    </row>
    <row r="2" spans="1:7" ht="12.75" customHeight="1">
      <c r="A2" s="9"/>
      <c r="B2" s="32"/>
      <c r="C2" s="10"/>
      <c r="D2" s="33"/>
      <c r="E2" s="33"/>
      <c r="F2" s="11"/>
      <c r="G2" s="12"/>
    </row>
    <row r="3" spans="1:7" ht="93" customHeight="1">
      <c r="A3" s="34" t="s">
        <v>0</v>
      </c>
      <c r="B3" s="35" t="s">
        <v>24</v>
      </c>
      <c r="C3" s="36" t="s">
        <v>37</v>
      </c>
      <c r="D3" s="63" t="s">
        <v>38</v>
      </c>
      <c r="E3" s="37" t="s">
        <v>25</v>
      </c>
      <c r="F3" s="38" t="s">
        <v>20</v>
      </c>
      <c r="G3" s="39" t="s">
        <v>21</v>
      </c>
    </row>
    <row r="4" spans="1:7" ht="49.5" customHeight="1" hidden="1">
      <c r="A4" s="34"/>
      <c r="B4" s="35"/>
      <c r="C4" s="36"/>
      <c r="D4" s="37"/>
      <c r="E4" s="37"/>
      <c r="F4" s="38"/>
      <c r="G4" s="39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">
      <c r="A6" s="40" t="s">
        <v>2</v>
      </c>
      <c r="B6" s="52">
        <v>2915670</v>
      </c>
      <c r="C6" s="52">
        <v>417250</v>
      </c>
      <c r="D6" s="20">
        <v>322460.626</v>
      </c>
      <c r="E6" s="20">
        <f>D6-C6</f>
        <v>-94789.37400000001</v>
      </c>
      <c r="F6" s="53">
        <f>D6/B6*100</f>
        <v>11.059572105210808</v>
      </c>
      <c r="G6" s="19">
        <f>D6/C6*100</f>
        <v>77.2823549430797</v>
      </c>
    </row>
    <row r="7" spans="1:7" ht="15">
      <c r="A7" s="40" t="s">
        <v>33</v>
      </c>
      <c r="B7" s="52">
        <v>2060</v>
      </c>
      <c r="C7" s="52"/>
      <c r="D7" s="20">
        <v>22.83</v>
      </c>
      <c r="E7" s="20">
        <f aca="true" t="shared" si="0" ref="E7:E35">D7-C7</f>
        <v>22.83</v>
      </c>
      <c r="F7" s="53">
        <f aca="true" t="shared" si="1" ref="F7:F36">D7/B7*100</f>
        <v>1.108252427184466</v>
      </c>
      <c r="G7" s="19"/>
    </row>
    <row r="8" spans="1:7" ht="15">
      <c r="A8" s="25" t="s">
        <v>23</v>
      </c>
      <c r="B8" s="20">
        <v>225700</v>
      </c>
      <c r="C8" s="20">
        <v>16350</v>
      </c>
      <c r="D8" s="20">
        <v>11820.064</v>
      </c>
      <c r="E8" s="20">
        <f t="shared" si="0"/>
        <v>-4529.936</v>
      </c>
      <c r="F8" s="53">
        <f t="shared" si="1"/>
        <v>5.23706867523261</v>
      </c>
      <c r="G8" s="19">
        <f>D8/C8*100</f>
        <v>72.29396941896024</v>
      </c>
    </row>
    <row r="9" spans="1:7" ht="15">
      <c r="A9" s="26" t="s">
        <v>17</v>
      </c>
      <c r="B9" s="22">
        <f>B10+B14+B15</f>
        <v>978910.8</v>
      </c>
      <c r="C9" s="22">
        <f>C10+C14+C15</f>
        <v>173422</v>
      </c>
      <c r="D9" s="22">
        <f>D10+D14+D15</f>
        <v>170454.05099999998</v>
      </c>
      <c r="E9" s="20">
        <f t="shared" si="0"/>
        <v>-2967.9490000000224</v>
      </c>
      <c r="F9" s="53">
        <f t="shared" si="1"/>
        <v>17.41262339735142</v>
      </c>
      <c r="G9" s="19">
        <f aca="true" t="shared" si="2" ref="G9:G29">D9/C9*100</f>
        <v>98.28859717913528</v>
      </c>
    </row>
    <row r="10" spans="1:7" s="3" customFormat="1" ht="18" customHeight="1">
      <c r="A10" s="56" t="s">
        <v>3</v>
      </c>
      <c r="B10" s="22">
        <f>SUM(B11:B13)</f>
        <v>436018.8</v>
      </c>
      <c r="C10" s="23">
        <f>SUM(C11:C13)</f>
        <v>59810</v>
      </c>
      <c r="D10" s="23">
        <f>SUM(D11:D13)</f>
        <v>43460.437</v>
      </c>
      <c r="E10" s="20">
        <f t="shared" si="0"/>
        <v>-16349.563000000002</v>
      </c>
      <c r="F10" s="53">
        <f t="shared" si="1"/>
        <v>9.967560343728298</v>
      </c>
      <c r="G10" s="19">
        <f t="shared" si="2"/>
        <v>72.66416485537536</v>
      </c>
    </row>
    <row r="11" spans="1:7" s="60" customFormat="1" ht="21.75" customHeight="1">
      <c r="A11" s="21" t="s">
        <v>18</v>
      </c>
      <c r="B11" s="20">
        <v>66400</v>
      </c>
      <c r="C11" s="20">
        <v>9741</v>
      </c>
      <c r="D11" s="20">
        <v>11709.483</v>
      </c>
      <c r="E11" s="57">
        <f t="shared" si="0"/>
        <v>1968.4830000000002</v>
      </c>
      <c r="F11" s="58">
        <f t="shared" si="1"/>
        <v>17.634763554216867</v>
      </c>
      <c r="G11" s="59">
        <f t="shared" si="2"/>
        <v>120.20822297505389</v>
      </c>
    </row>
    <row r="12" spans="1:7" s="3" customFormat="1" ht="18" customHeight="1">
      <c r="A12" s="21" t="s">
        <v>4</v>
      </c>
      <c r="B12" s="20">
        <v>367668.8</v>
      </c>
      <c r="C12" s="20">
        <v>49750</v>
      </c>
      <c r="D12" s="20">
        <v>31423.413</v>
      </c>
      <c r="E12" s="20">
        <f t="shared" si="0"/>
        <v>-18326.587</v>
      </c>
      <c r="F12" s="53">
        <f>D12/B12*100</f>
        <v>8.54666292054153</v>
      </c>
      <c r="G12" s="19">
        <f t="shared" si="2"/>
        <v>63.1626391959799</v>
      </c>
    </row>
    <row r="13" spans="1:7" s="3" customFormat="1" ht="17.25" customHeight="1">
      <c r="A13" s="21" t="s">
        <v>5</v>
      </c>
      <c r="B13" s="20">
        <v>1950</v>
      </c>
      <c r="C13" s="20">
        <v>319</v>
      </c>
      <c r="D13" s="20">
        <v>327.541</v>
      </c>
      <c r="E13" s="20">
        <f t="shared" si="0"/>
        <v>8.540999999999997</v>
      </c>
      <c r="F13" s="53">
        <f>D13/B13*100</f>
        <v>16.79697435897436</v>
      </c>
      <c r="G13" s="19">
        <f t="shared" si="2"/>
        <v>102.67742946708465</v>
      </c>
    </row>
    <row r="14" spans="1:7" s="3" customFormat="1" ht="15.75" customHeight="1">
      <c r="A14" s="24" t="s">
        <v>28</v>
      </c>
      <c r="B14" s="20">
        <v>2380</v>
      </c>
      <c r="C14" s="20">
        <v>362</v>
      </c>
      <c r="D14" s="20">
        <v>428.74</v>
      </c>
      <c r="E14" s="20">
        <f t="shared" si="0"/>
        <v>66.74000000000001</v>
      </c>
      <c r="F14" s="53">
        <f t="shared" si="1"/>
        <v>18.014285714285716</v>
      </c>
      <c r="G14" s="19">
        <f t="shared" si="2"/>
        <v>118.43646408839778</v>
      </c>
    </row>
    <row r="15" spans="1:7" s="3" customFormat="1" ht="14.25" customHeight="1">
      <c r="A15" s="24" t="s">
        <v>29</v>
      </c>
      <c r="B15" s="20">
        <v>540512</v>
      </c>
      <c r="C15" s="20">
        <v>113250</v>
      </c>
      <c r="D15" s="20">
        <v>126564.874</v>
      </c>
      <c r="E15" s="20">
        <f t="shared" si="0"/>
        <v>13314.873999999996</v>
      </c>
      <c r="F15" s="53">
        <f t="shared" si="1"/>
        <v>23.415738040968563</v>
      </c>
      <c r="G15" s="19">
        <f t="shared" si="2"/>
        <v>111.75706313465783</v>
      </c>
    </row>
    <row r="16" spans="1:7" ht="18.75" customHeight="1">
      <c r="A16" s="25" t="s">
        <v>7</v>
      </c>
      <c r="B16" s="20">
        <v>730</v>
      </c>
      <c r="C16" s="20">
        <v>89</v>
      </c>
      <c r="D16" s="20">
        <v>254.022</v>
      </c>
      <c r="E16" s="20">
        <f t="shared" si="0"/>
        <v>165.022</v>
      </c>
      <c r="F16" s="53">
        <f t="shared" si="1"/>
        <v>34.79753424657534</v>
      </c>
      <c r="G16" s="19" t="s">
        <v>39</v>
      </c>
    </row>
    <row r="17" spans="1:7" ht="19.5" customHeight="1">
      <c r="A17" s="25" t="s">
        <v>22</v>
      </c>
      <c r="B17" s="20">
        <v>21085</v>
      </c>
      <c r="C17" s="20">
        <v>2420</v>
      </c>
      <c r="D17" s="20">
        <v>3096.53</v>
      </c>
      <c r="E17" s="20">
        <f t="shared" si="0"/>
        <v>676.5300000000002</v>
      </c>
      <c r="F17" s="53">
        <f t="shared" si="1"/>
        <v>14.685937870524072</v>
      </c>
      <c r="G17" s="19">
        <f t="shared" si="2"/>
        <v>127.95578512396695</v>
      </c>
    </row>
    <row r="18" spans="1:7" ht="34.5" customHeight="1">
      <c r="A18" s="25" t="s">
        <v>26</v>
      </c>
      <c r="B18" s="20">
        <v>14000</v>
      </c>
      <c r="C18" s="20">
        <v>2405</v>
      </c>
      <c r="D18" s="20">
        <v>1017.936</v>
      </c>
      <c r="E18" s="20">
        <f t="shared" si="0"/>
        <v>-1387.0639999999999</v>
      </c>
      <c r="F18" s="53">
        <f t="shared" si="1"/>
        <v>7.270971428571429</v>
      </c>
      <c r="G18" s="19">
        <f t="shared" si="2"/>
        <v>42.32582120582121</v>
      </c>
    </row>
    <row r="19" spans="1:7" ht="18" customHeight="1">
      <c r="A19" s="25" t="s">
        <v>8</v>
      </c>
      <c r="B19" s="20">
        <v>500</v>
      </c>
      <c r="C19" s="20">
        <v>63</v>
      </c>
      <c r="D19" s="20">
        <v>58.792</v>
      </c>
      <c r="E19" s="20">
        <f t="shared" si="0"/>
        <v>-4.207999999999998</v>
      </c>
      <c r="F19" s="53">
        <f t="shared" si="1"/>
        <v>11.7584</v>
      </c>
      <c r="G19" s="19">
        <f t="shared" si="2"/>
        <v>93.32063492063493</v>
      </c>
    </row>
    <row r="20" spans="1:7" ht="17.25" customHeight="1">
      <c r="A20" s="26" t="s">
        <v>9</v>
      </c>
      <c r="B20" s="20">
        <v>7320</v>
      </c>
      <c r="C20" s="52">
        <v>480</v>
      </c>
      <c r="D20" s="52">
        <v>2995.668</v>
      </c>
      <c r="E20" s="20">
        <f t="shared" si="0"/>
        <v>2515.668</v>
      </c>
      <c r="F20" s="53">
        <f t="shared" si="1"/>
        <v>40.9244262295082</v>
      </c>
      <c r="G20" s="19" t="s">
        <v>40</v>
      </c>
    </row>
    <row r="21" spans="1:7" s="2" customFormat="1" ht="19.5" customHeight="1">
      <c r="A21" s="27" t="s">
        <v>10</v>
      </c>
      <c r="B21" s="28">
        <f>B6+B7+B8+B9+B16+B17+B18+B19+B20</f>
        <v>4165975.8</v>
      </c>
      <c r="C21" s="28">
        <f>C6+C8+C9+C16+C17+C18+C19+C20</f>
        <v>612479</v>
      </c>
      <c r="D21" s="28">
        <f>D6+D7+D8+D9+D16+D17+D18+D19+D20</f>
        <v>512180.51900000003</v>
      </c>
      <c r="E21" s="28">
        <f t="shared" si="0"/>
        <v>-100298.48099999997</v>
      </c>
      <c r="F21" s="54">
        <f t="shared" si="1"/>
        <v>12.294370961060313</v>
      </c>
      <c r="G21" s="46">
        <f t="shared" si="2"/>
        <v>83.62417633910714</v>
      </c>
    </row>
    <row r="22" spans="1:7" ht="16.5" customHeight="1">
      <c r="A22" s="27" t="s">
        <v>30</v>
      </c>
      <c r="B22" s="28">
        <f>SUM(B23:B26)</f>
        <v>897071.0270000001</v>
      </c>
      <c r="C22" s="28">
        <f>SUM(C23:C26)</f>
        <v>138832.5</v>
      </c>
      <c r="D22" s="28">
        <f>SUM(D23:D26)</f>
        <v>138779.864</v>
      </c>
      <c r="E22" s="28">
        <f t="shared" si="0"/>
        <v>-52.6359999999986</v>
      </c>
      <c r="F22" s="54">
        <f t="shared" si="1"/>
        <v>15.470331760029074</v>
      </c>
      <c r="G22" s="43">
        <f>D22/C22*100</f>
        <v>99.96208668719501</v>
      </c>
    </row>
    <row r="23" spans="1:7" ht="83.25" customHeight="1">
      <c r="A23" s="41" t="s">
        <v>27</v>
      </c>
      <c r="B23" s="20">
        <v>3587.3</v>
      </c>
      <c r="C23" s="20">
        <v>597.8</v>
      </c>
      <c r="D23" s="20">
        <v>597.8</v>
      </c>
      <c r="E23" s="20"/>
      <c r="F23" s="53">
        <f t="shared" si="1"/>
        <v>16.664343656789228</v>
      </c>
      <c r="G23" s="19">
        <f>D23/C23*100</f>
        <v>100</v>
      </c>
    </row>
    <row r="24" spans="1:7" ht="31.5" customHeight="1">
      <c r="A24" s="41" t="s">
        <v>11</v>
      </c>
      <c r="B24" s="22">
        <v>875178.9</v>
      </c>
      <c r="C24" s="22">
        <v>134777.6</v>
      </c>
      <c r="D24" s="22">
        <v>134777.6</v>
      </c>
      <c r="E24" s="20"/>
      <c r="F24" s="53">
        <f t="shared" si="1"/>
        <v>15.400005644560217</v>
      </c>
      <c r="G24" s="19">
        <f>D24/C24*100</f>
        <v>100</v>
      </c>
    </row>
    <row r="25" spans="1:7" ht="36" customHeight="1">
      <c r="A25" s="41" t="s">
        <v>31</v>
      </c>
      <c r="B25" s="22">
        <v>9591.505</v>
      </c>
      <c r="C25" s="22">
        <v>1598.584</v>
      </c>
      <c r="D25" s="22">
        <v>1598.584</v>
      </c>
      <c r="E25" s="20"/>
      <c r="F25" s="53">
        <f t="shared" si="1"/>
        <v>16.66666492901792</v>
      </c>
      <c r="G25" s="19">
        <f>D25/C25*100</f>
        <v>100</v>
      </c>
    </row>
    <row r="26" spans="1:7" ht="18" customHeight="1">
      <c r="A26" s="41" t="s">
        <v>32</v>
      </c>
      <c r="B26" s="22">
        <v>8713.322</v>
      </c>
      <c r="C26" s="22">
        <v>1858.516</v>
      </c>
      <c r="D26" s="22">
        <v>1805.88</v>
      </c>
      <c r="E26" s="20">
        <f t="shared" si="0"/>
        <v>-52.63599999999997</v>
      </c>
      <c r="F26" s="64">
        <f t="shared" si="1"/>
        <v>20.72550515176646</v>
      </c>
      <c r="G26" s="19">
        <f t="shared" si="2"/>
        <v>97.1678478958481</v>
      </c>
    </row>
    <row r="27" spans="1:7" ht="19.5" customHeight="1">
      <c r="A27" s="44" t="s">
        <v>12</v>
      </c>
      <c r="B27" s="28">
        <f>B21+B22</f>
        <v>5063046.827</v>
      </c>
      <c r="C27" s="28">
        <f>C21+C22</f>
        <v>751311.5</v>
      </c>
      <c r="D27" s="30">
        <f>D21+D22</f>
        <v>650960.383</v>
      </c>
      <c r="E27" s="28">
        <f>D27-C27</f>
        <v>-100351.11699999997</v>
      </c>
      <c r="F27" s="54">
        <f>D27/B27*100</f>
        <v>12.85708794018231</v>
      </c>
      <c r="G27" s="43">
        <f t="shared" si="2"/>
        <v>86.64320764423279</v>
      </c>
    </row>
    <row r="28" spans="1:7" ht="19.5" customHeight="1">
      <c r="A28" s="44" t="s">
        <v>13</v>
      </c>
      <c r="B28" s="20"/>
      <c r="C28" s="29"/>
      <c r="D28" s="31"/>
      <c r="E28" s="20"/>
      <c r="F28" s="53"/>
      <c r="G28" s="43"/>
    </row>
    <row r="29" spans="1:8" s="5" customFormat="1" ht="17.25" customHeight="1">
      <c r="A29" s="25" t="s">
        <v>6</v>
      </c>
      <c r="B29" s="57">
        <v>850</v>
      </c>
      <c r="C29" s="57">
        <v>227.1</v>
      </c>
      <c r="D29" s="61">
        <v>149.445</v>
      </c>
      <c r="E29" s="57">
        <f t="shared" si="0"/>
        <v>-77.655</v>
      </c>
      <c r="F29" s="62">
        <f t="shared" si="1"/>
        <v>17.581764705882353</v>
      </c>
      <c r="G29" s="19">
        <f t="shared" si="2"/>
        <v>65.80581241743725</v>
      </c>
      <c r="H29" s="4"/>
    </row>
    <row r="30" spans="1:8" s="5" customFormat="1" ht="33.75" customHeight="1">
      <c r="A30" s="25" t="s">
        <v>34</v>
      </c>
      <c r="B30" s="20">
        <v>0.024</v>
      </c>
      <c r="C30" s="57"/>
      <c r="D30" s="61"/>
      <c r="E30" s="57"/>
      <c r="F30" s="62"/>
      <c r="G30" s="59"/>
      <c r="H30" s="4"/>
    </row>
    <row r="31" spans="1:8" s="5" customFormat="1" ht="67.5" customHeight="1">
      <c r="A31" s="25" t="s">
        <v>35</v>
      </c>
      <c r="B31" s="57">
        <v>344.6</v>
      </c>
      <c r="C31" s="57"/>
      <c r="D31" s="61">
        <v>53.793</v>
      </c>
      <c r="E31" s="57">
        <f t="shared" si="0"/>
        <v>53.793</v>
      </c>
      <c r="F31" s="62">
        <f t="shared" si="1"/>
        <v>15.610272780034823</v>
      </c>
      <c r="G31" s="59"/>
      <c r="H31" s="4"/>
    </row>
    <row r="32" spans="1:7" s="4" customFormat="1" ht="15">
      <c r="A32" s="26" t="s">
        <v>9</v>
      </c>
      <c r="B32" s="20">
        <v>200</v>
      </c>
      <c r="C32" s="20"/>
      <c r="D32" s="20">
        <v>99.524</v>
      </c>
      <c r="E32" s="20">
        <f t="shared" si="0"/>
        <v>99.524</v>
      </c>
      <c r="F32" s="62">
        <f t="shared" si="1"/>
        <v>49.762</v>
      </c>
      <c r="G32" s="59"/>
    </row>
    <row r="33" spans="1:7" s="2" customFormat="1" ht="17.25" customHeight="1">
      <c r="A33" s="42" t="s">
        <v>14</v>
      </c>
      <c r="B33" s="28">
        <f>SUM(B29:B32)</f>
        <v>1394.624</v>
      </c>
      <c r="C33" s="28">
        <f>SUM(C29:C32)</f>
        <v>227.1</v>
      </c>
      <c r="D33" s="28">
        <f>SUM(D29:D32)</f>
        <v>302.762</v>
      </c>
      <c r="E33" s="28">
        <f>D33-C33</f>
        <v>75.662</v>
      </c>
      <c r="F33" s="45">
        <f t="shared" si="1"/>
        <v>21.70922054976825</v>
      </c>
      <c r="G33" s="19">
        <f>D33/C33*100</f>
        <v>133.31660061646852</v>
      </c>
    </row>
    <row r="34" spans="1:7" s="48" customFormat="1" ht="19.5" customHeight="1">
      <c r="A34" s="42" t="s">
        <v>15</v>
      </c>
      <c r="B34" s="28">
        <f>B27+B33</f>
        <v>5064441.450999999</v>
      </c>
      <c r="C34" s="28">
        <f>C27+C33</f>
        <v>751538.6</v>
      </c>
      <c r="D34" s="28">
        <f>D27+D33</f>
        <v>651263.145</v>
      </c>
      <c r="E34" s="28">
        <f t="shared" si="0"/>
        <v>-100275.45499999996</v>
      </c>
      <c r="F34" s="54">
        <f t="shared" si="1"/>
        <v>12.85952560220446</v>
      </c>
      <c r="G34" s="43">
        <f>D34/C34*100</f>
        <v>86.6573114142108</v>
      </c>
    </row>
    <row r="35" spans="1:7" s="51" customFormat="1" ht="31.5" customHeight="1">
      <c r="A35" s="50" t="s">
        <v>19</v>
      </c>
      <c r="B35" s="65">
        <v>8000</v>
      </c>
      <c r="C35" s="65">
        <v>0</v>
      </c>
      <c r="D35" s="66">
        <v>1041.82</v>
      </c>
      <c r="E35" s="67">
        <f t="shared" si="0"/>
        <v>1041.82</v>
      </c>
      <c r="F35" s="68">
        <f t="shared" si="1"/>
        <v>13.02275</v>
      </c>
      <c r="G35" s="69">
        <v>0</v>
      </c>
    </row>
    <row r="36" spans="1:7" ht="22.5" customHeight="1">
      <c r="A36" s="47" t="s">
        <v>16</v>
      </c>
      <c r="B36" s="28">
        <f>B34+B35</f>
        <v>5072441.450999999</v>
      </c>
      <c r="C36" s="28">
        <f>C34+C35</f>
        <v>751538.6</v>
      </c>
      <c r="D36" s="28">
        <f>D34+D35</f>
        <v>652304.965</v>
      </c>
      <c r="E36" s="28">
        <f>D36-C36</f>
        <v>-99233.63500000001</v>
      </c>
      <c r="F36" s="55">
        <f t="shared" si="1"/>
        <v>12.859783031530156</v>
      </c>
      <c r="G36" s="49">
        <f>D36/C36*100</f>
        <v>86.79593636308235</v>
      </c>
    </row>
    <row r="38" spans="1:2" ht="12.75">
      <c r="A38" s="6"/>
      <c r="B3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User459c</cp:lastModifiedBy>
  <cp:lastPrinted>2022-01-17T10:04:33Z</cp:lastPrinted>
  <dcterms:created xsi:type="dcterms:W3CDTF">2004-07-02T06:40:36Z</dcterms:created>
  <dcterms:modified xsi:type="dcterms:W3CDTF">2022-02-21T12:53:02Z</dcterms:modified>
  <cp:category/>
  <cp:version/>
  <cp:contentType/>
  <cp:contentStatus/>
</cp:coreProperties>
</file>