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11016" activeTab="0"/>
  </bookViews>
  <sheets>
    <sheet name="Укр" sheetId="1" r:id="rId1"/>
    <sheet name="Лист1" sheetId="2" state="hidden" r:id="rId2"/>
  </sheets>
  <definedNames>
    <definedName name="_xlnm.Print_Area" localSheetId="0">'Укр'!$A$1:$G$54</definedName>
  </definedNames>
  <calcPr fullCalcOnLoad="1" refMode="R1C1"/>
</workbook>
</file>

<file path=xl/sharedStrings.xml><?xml version="1.0" encoding="utf-8"?>
<sst xmlns="http://schemas.openxmlformats.org/spreadsheetml/2006/main" count="68" uniqueCount="63">
  <si>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</si>
  <si>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</si>
  <si>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</si>
  <si>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</si>
  <si>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</si>
  <si>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</si>
  <si>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</si>
  <si>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</si>
  <si>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</si>
  <si>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</si>
  <si>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</si>
  <si>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</si>
  <si>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</si>
  <si>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</si>
  <si>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</si>
  <si>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</si>
  <si>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</si>
  <si>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</si>
  <si>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</si>
  <si>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</si>
  <si>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</si>
  <si>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</si>
  <si>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</si>
  <si>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</si>
  <si>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</si>
  <si>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</si>
  <si>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</si>
  <si>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</si>
  <si>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</si>
  <si>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</si>
  <si>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</si>
  <si>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</si>
  <si>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</si>
  <si>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</si>
  <si>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</si>
  <si>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</si>
  <si>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</si>
  <si>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</si>
  <si>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</si>
  <si>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</si>
  <si>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</si>
  <si>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</si>
  <si>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</si>
  <si>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</si>
  <si>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</si>
  <si>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</si>
  <si>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</si>
  <si>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</si>
  <si>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</si>
  <si>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</si>
  <si>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</t>
  </si>
  <si>
    <t>Субвенція з державного бюджету місцевим бюджетам на реалізацію програми "Спроможна школа для кращих результатів"</t>
  </si>
  <si>
    <t>в 1,8р.б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</si>
  <si>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</si>
  <si>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листопад  з урахуванням змін, 
тис. грн.</t>
  </si>
  <si>
    <t>у 1,6 р.б.</t>
  </si>
  <si>
    <t>в 1,4р.б</t>
  </si>
  <si>
    <t>у 8,7 р.б</t>
  </si>
  <si>
    <t>у 1,9 р.б.</t>
  </si>
  <si>
    <t>Надійшло           з 01 січня            по 22 листопада             тис. грн.</t>
  </si>
  <si>
    <t>у 1,5 р.б.</t>
  </si>
  <si>
    <t>у 8,1 р.б</t>
  </si>
  <si>
    <t>у 1,7 р.б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</si>
</sst>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0.0"/>
    <numFmt numFmtId="183" formatCode="0.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83" fontId="0" fillId="0" borderId="0" xfId="0" applyNumberFormat="1" applyAlignment="1">
      <alignment/>
    </xf>
    <xf numFmtId="183" fontId="8" fillId="0" borderId="10" xfId="0" applyNumberFormat="1" applyFont="1" applyFill="1" applyBorder="1" applyAlignment="1">
      <alignment horizontal="right"/>
    </xf>
    <xf numFmtId="182" fontId="8" fillId="0" borderId="10" xfId="0" applyNumberFormat="1" applyFont="1" applyBorder="1" applyAlignment="1">
      <alignment horizontal="right"/>
    </xf>
    <xf numFmtId="183" fontId="7" fillId="0" borderId="10" xfId="0" applyNumberFormat="1" applyFont="1" applyFill="1" applyBorder="1" applyAlignment="1">
      <alignment/>
    </xf>
    <xf numFmtId="183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83" fontId="6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 horizontal="right"/>
    </xf>
    <xf numFmtId="183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82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182" fontId="7" fillId="0" borderId="10" xfId="0" applyNumberFormat="1" applyFont="1" applyFill="1" applyBorder="1" applyAlignment="1">
      <alignment horizontal="right"/>
    </xf>
    <xf numFmtId="182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83" fontId="8" fillId="0" borderId="10" xfId="0" applyNumberFormat="1" applyFont="1" applyFill="1" applyBorder="1" applyAlignment="1">
      <alignment/>
    </xf>
    <xf numFmtId="183" fontId="49" fillId="0" borderId="10" xfId="0" applyNumberFormat="1" applyFont="1" applyFill="1" applyBorder="1" applyAlignment="1">
      <alignment horizontal="right" wrapText="1"/>
    </xf>
    <xf numFmtId="183" fontId="9" fillId="0" borderId="10" xfId="0" applyNumberFormat="1" applyFont="1" applyFill="1" applyBorder="1" applyAlignment="1">
      <alignment horizontal="right"/>
    </xf>
    <xf numFmtId="183" fontId="9" fillId="0" borderId="10" xfId="0" applyNumberFormat="1" applyFont="1" applyBorder="1" applyAlignment="1">
      <alignment/>
    </xf>
    <xf numFmtId="182" fontId="7" fillId="0" borderId="1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8" fillId="0" borderId="10" xfId="0" applyNumberFormat="1" applyFont="1" applyBorder="1" applyAlignment="1">
      <alignment/>
    </xf>
    <xf numFmtId="182" fontId="11" fillId="33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83" fontId="7" fillId="0" borderId="10" xfId="0" applyNumberFormat="1" applyFont="1" applyBorder="1" applyAlignment="1">
      <alignment vertical="top"/>
    </xf>
    <xf numFmtId="182" fontId="7" fillId="0" borderId="10" xfId="0" applyNumberFormat="1" applyFont="1" applyFill="1" applyBorder="1" applyAlignment="1">
      <alignment horizontal="right" vertical="top"/>
    </xf>
    <xf numFmtId="18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84" fontId="8" fillId="0" borderId="0" xfId="0" applyNumberFormat="1" applyFont="1" applyFill="1" applyAlignment="1">
      <alignment/>
    </xf>
    <xf numFmtId="18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4" fontId="8" fillId="0" borderId="10" xfId="0" applyNumberFormat="1" applyFont="1" applyFill="1" applyBorder="1" applyAlignment="1">
      <alignment horizontal="center" vertical="top" wrapText="1"/>
    </xf>
    <xf numFmtId="183" fontId="7" fillId="0" borderId="10" xfId="0" applyNumberFormat="1" applyFont="1" applyFill="1" applyBorder="1" applyAlignment="1">
      <alignment horizontal="center" vertical="top" wrapText="1"/>
    </xf>
    <xf numFmtId="182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83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83" fontId="9" fillId="0" borderId="10" xfId="0" applyNumberFormat="1" applyFont="1" applyFill="1" applyBorder="1" applyAlignment="1">
      <alignment vertical="top"/>
    </xf>
    <xf numFmtId="182" fontId="7" fillId="0" borderId="10" xfId="0" applyNumberFormat="1" applyFont="1" applyFill="1" applyBorder="1" applyAlignment="1">
      <alignment vertical="top"/>
    </xf>
    <xf numFmtId="182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83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82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vertical="center" wrapText="1"/>
    </xf>
    <xf numFmtId="183" fontId="8" fillId="0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SheetLayoutView="100" zoomScalePageLayoutView="0" workbookViewId="0" topLeftCell="A44">
      <selection activeCell="G51" sqref="G51"/>
    </sheetView>
  </sheetViews>
  <sheetFormatPr defaultColWidth="9.00390625" defaultRowHeight="12.75"/>
  <cols>
    <col min="1" max="1" width="64.375" style="0" customWidth="1"/>
    <col min="2" max="2" width="13.50390625" style="1" customWidth="1"/>
    <col min="3" max="3" width="14.50390625" style="0" customWidth="1"/>
    <col min="4" max="5" width="13.50390625" style="8" customWidth="1"/>
    <col min="6" max="6" width="11.50390625" style="0" customWidth="1"/>
    <col min="7" max="7" width="12.50390625" style="0" customWidth="1"/>
  </cols>
  <sheetData>
    <row r="1" spans="1:7" ht="32.25" customHeight="1">
      <c r="A1" s="79" t="s">
        <v>53</v>
      </c>
      <c r="B1" s="79"/>
      <c r="C1" s="79"/>
      <c r="D1" s="79"/>
      <c r="E1" s="79"/>
      <c r="F1" s="79"/>
      <c r="G1" s="79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54</v>
      </c>
      <c r="D3" s="54" t="s">
        <v>59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2445100</v>
      </c>
      <c r="C6" s="33">
        <v>2180800</v>
      </c>
      <c r="D6" s="11">
        <v>2071725.601</v>
      </c>
      <c r="E6" s="11">
        <f>D6-C6</f>
        <v>-109074.39899999998</v>
      </c>
      <c r="F6" s="37">
        <f>D6/B6*100</f>
        <v>84.72968798822134</v>
      </c>
      <c r="G6" s="45">
        <f>D6/C6*100</f>
        <v>94.99842264306677</v>
      </c>
    </row>
    <row r="7" spans="1:7" ht="15" customHeight="1">
      <c r="A7" s="62" t="s">
        <v>22</v>
      </c>
      <c r="B7" s="11">
        <v>1910</v>
      </c>
      <c r="C7" s="9">
        <v>1881.5</v>
      </c>
      <c r="D7" s="11">
        <v>2051.244</v>
      </c>
      <c r="E7" s="11">
        <f aca="true" t="shared" si="0" ref="E7:E53">D7-C7</f>
        <v>169.74400000000014</v>
      </c>
      <c r="F7" s="37">
        <f>D7/B7*100</f>
        <v>107.39497382198952</v>
      </c>
      <c r="G7" s="45">
        <f>D7/C7*100</f>
        <v>109.02173797501993</v>
      </c>
    </row>
    <row r="8" spans="1:7" ht="15">
      <c r="A8" s="23" t="s">
        <v>26</v>
      </c>
      <c r="B8" s="11">
        <v>220700</v>
      </c>
      <c r="C8" s="11">
        <v>202500</v>
      </c>
      <c r="D8" s="11">
        <v>191838.442</v>
      </c>
      <c r="E8" s="11">
        <f t="shared" si="0"/>
        <v>-10661.55799999999</v>
      </c>
      <c r="F8" s="37">
        <f aca="true" t="shared" si="1" ref="F8:F54">D8/B8*100</f>
        <v>86.92271952877209</v>
      </c>
      <c r="G8" s="45">
        <f>D8/C8*100</f>
        <v>94.73503308641976</v>
      </c>
    </row>
    <row r="9" spans="1:7" ht="15">
      <c r="A9" s="62" t="s">
        <v>19</v>
      </c>
      <c r="B9" s="11">
        <f>B10+B14+B15</f>
        <v>904740.5</v>
      </c>
      <c r="C9" s="11">
        <f>C10+C14+C15</f>
        <v>847757.6</v>
      </c>
      <c r="D9" s="11">
        <f>D10+D14+D15</f>
        <v>843958.142</v>
      </c>
      <c r="E9" s="11">
        <f t="shared" si="0"/>
        <v>-3799.457999999984</v>
      </c>
      <c r="F9" s="37">
        <f t="shared" si="1"/>
        <v>93.28179096658103</v>
      </c>
      <c r="G9" s="45">
        <f aca="true" t="shared" si="2" ref="G9:G35">D9/C9*100</f>
        <v>99.55182259645919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374825.6</v>
      </c>
      <c r="D10" s="64">
        <f>SUM(D11:D13)</f>
        <v>356635.848</v>
      </c>
      <c r="E10" s="11">
        <f t="shared" si="0"/>
        <v>-18189.75199999998</v>
      </c>
      <c r="F10" s="37">
        <f t="shared" si="1"/>
        <v>87.9387025783472</v>
      </c>
      <c r="G10" s="45">
        <f t="shared" si="2"/>
        <v>95.1471425644353</v>
      </c>
    </row>
    <row r="11" spans="1:7" s="42" customFormat="1" ht="17.25" customHeight="1">
      <c r="A11" s="65" t="s">
        <v>20</v>
      </c>
      <c r="B11" s="66">
        <v>52425.5</v>
      </c>
      <c r="C11" s="66">
        <v>50415.6</v>
      </c>
      <c r="D11" s="70">
        <v>57179.111</v>
      </c>
      <c r="E11" s="41">
        <f t="shared" si="0"/>
        <v>6763.510999999999</v>
      </c>
      <c r="F11" s="67">
        <f t="shared" si="1"/>
        <v>109.06736416438565</v>
      </c>
      <c r="G11" s="68">
        <f t="shared" si="2"/>
        <v>113.4155122620776</v>
      </c>
    </row>
    <row r="12" spans="1:7" s="3" customFormat="1" ht="15" customHeight="1">
      <c r="A12" s="65" t="s">
        <v>4</v>
      </c>
      <c r="B12" s="12">
        <v>349425</v>
      </c>
      <c r="C12" s="12">
        <v>320960</v>
      </c>
      <c r="D12" s="11">
        <v>297842.315</v>
      </c>
      <c r="E12" s="11">
        <f t="shared" si="0"/>
        <v>-23117.684999999998</v>
      </c>
      <c r="F12" s="37">
        <f>D12/B12*100</f>
        <v>85.2378378765114</v>
      </c>
      <c r="G12" s="45">
        <f t="shared" si="2"/>
        <v>92.79733144317049</v>
      </c>
    </row>
    <row r="13" spans="1:7" s="3" customFormat="1" ht="17.25" customHeight="1">
      <c r="A13" s="65" t="s">
        <v>5</v>
      </c>
      <c r="B13" s="12">
        <v>3700</v>
      </c>
      <c r="C13" s="12">
        <v>3450</v>
      </c>
      <c r="D13" s="11">
        <v>1614.422</v>
      </c>
      <c r="E13" s="11">
        <f t="shared" si="0"/>
        <v>-1835.578</v>
      </c>
      <c r="F13" s="37">
        <f t="shared" si="1"/>
        <v>43.633027027027026</v>
      </c>
      <c r="G13" s="45">
        <f t="shared" si="2"/>
        <v>46.79484057971015</v>
      </c>
    </row>
    <row r="14" spans="1:7" s="3" customFormat="1" ht="15.75" customHeight="1">
      <c r="A14" s="69" t="s">
        <v>6</v>
      </c>
      <c r="B14" s="12">
        <v>1950</v>
      </c>
      <c r="C14" s="12">
        <v>1897</v>
      </c>
      <c r="D14" s="12">
        <v>2912.719</v>
      </c>
      <c r="E14" s="11">
        <f t="shared" si="0"/>
        <v>1015.719</v>
      </c>
      <c r="F14" s="37">
        <f t="shared" si="1"/>
        <v>149.37020512820513</v>
      </c>
      <c r="G14" s="45" t="s">
        <v>60</v>
      </c>
    </row>
    <row r="15" spans="1:9" s="3" customFormat="1" ht="17.25" customHeight="1">
      <c r="A15" s="69" t="s">
        <v>34</v>
      </c>
      <c r="B15" s="12">
        <v>497240</v>
      </c>
      <c r="C15" s="12">
        <v>471035</v>
      </c>
      <c r="D15" s="12">
        <v>484409.575</v>
      </c>
      <c r="E15" s="11">
        <f t="shared" si="0"/>
        <v>13374.575000000012</v>
      </c>
      <c r="F15" s="37">
        <f t="shared" si="1"/>
        <v>97.41967158716113</v>
      </c>
      <c r="G15" s="45">
        <f t="shared" si="2"/>
        <v>102.83940153067181</v>
      </c>
      <c r="I15" s="73"/>
    </row>
    <row r="16" spans="1:7" ht="17.25" customHeight="1">
      <c r="A16" s="23" t="s">
        <v>8</v>
      </c>
      <c r="B16" s="11">
        <v>2050</v>
      </c>
      <c r="C16" s="11">
        <v>1534.2</v>
      </c>
      <c r="D16" s="33">
        <v>2475.18</v>
      </c>
      <c r="E16" s="11">
        <f t="shared" si="0"/>
        <v>940.9799999999998</v>
      </c>
      <c r="F16" s="37">
        <f t="shared" si="1"/>
        <v>120.74048780487804</v>
      </c>
      <c r="G16" s="45" t="s">
        <v>55</v>
      </c>
    </row>
    <row r="17" spans="1:7" ht="16.5" customHeight="1">
      <c r="A17" s="23" t="s">
        <v>25</v>
      </c>
      <c r="B17" s="11">
        <v>21100</v>
      </c>
      <c r="C17" s="11">
        <v>19265.3</v>
      </c>
      <c r="D17" s="11">
        <v>19216.192</v>
      </c>
      <c r="E17" s="11">
        <f t="shared" si="0"/>
        <v>-49.108000000000175</v>
      </c>
      <c r="F17" s="37">
        <f t="shared" si="1"/>
        <v>91.072</v>
      </c>
      <c r="G17" s="45">
        <f t="shared" si="2"/>
        <v>99.74509610543308</v>
      </c>
    </row>
    <row r="18" spans="1:7" ht="31.5" customHeight="1">
      <c r="A18" s="23" t="s">
        <v>36</v>
      </c>
      <c r="B18" s="11">
        <v>10500</v>
      </c>
      <c r="C18" s="11">
        <v>9625</v>
      </c>
      <c r="D18" s="11">
        <v>10904.129</v>
      </c>
      <c r="E18" s="11">
        <f t="shared" si="0"/>
        <v>1279.1290000000008</v>
      </c>
      <c r="F18" s="37">
        <f t="shared" si="1"/>
        <v>103.84884761904762</v>
      </c>
      <c r="G18" s="45">
        <f t="shared" si="2"/>
        <v>113.28965194805195</v>
      </c>
    </row>
    <row r="19" spans="1:7" ht="15.75" customHeight="1">
      <c r="A19" s="13" t="s">
        <v>9</v>
      </c>
      <c r="B19" s="11">
        <v>499.988</v>
      </c>
      <c r="C19" s="11">
        <v>449.888</v>
      </c>
      <c r="D19" s="11">
        <v>446.798</v>
      </c>
      <c r="E19" s="11">
        <f t="shared" si="0"/>
        <v>-3.089999999999975</v>
      </c>
      <c r="F19" s="37">
        <f t="shared" si="1"/>
        <v>89.36174468187237</v>
      </c>
      <c r="G19" s="10">
        <f t="shared" si="2"/>
        <v>99.31316238708301</v>
      </c>
    </row>
    <row r="20" spans="1:7" ht="17.25" customHeight="1">
      <c r="A20" s="14" t="s">
        <v>10</v>
      </c>
      <c r="B20" s="11">
        <v>11303</v>
      </c>
      <c r="C20" s="33">
        <v>10548</v>
      </c>
      <c r="D20" s="33">
        <v>16894.649</v>
      </c>
      <c r="E20" s="11">
        <f t="shared" si="0"/>
        <v>6346.649000000001</v>
      </c>
      <c r="F20" s="37">
        <f t="shared" si="1"/>
        <v>149.47048571175796</v>
      </c>
      <c r="G20" s="45" t="s">
        <v>55</v>
      </c>
    </row>
    <row r="21" spans="1:7" s="2" customFormat="1" ht="18.75" customHeight="1">
      <c r="A21" s="15" t="s">
        <v>11</v>
      </c>
      <c r="B21" s="16">
        <f>B6+B7+B8+B9+B16+B17+B18+B19+B20</f>
        <v>3617903.488</v>
      </c>
      <c r="C21" s="16">
        <f>C6+C7+C8+C9+C16+C17+C18+C19+C20</f>
        <v>3274361.488</v>
      </c>
      <c r="D21" s="16">
        <f>D6+D7+D8+D9+D16+D17+D18+D19+D20</f>
        <v>3159510.3770000003</v>
      </c>
      <c r="E21" s="16">
        <f t="shared" si="0"/>
        <v>-114851.11099999957</v>
      </c>
      <c r="F21" s="38">
        <f t="shared" si="1"/>
        <v>87.32986901059093</v>
      </c>
      <c r="G21" s="28">
        <f t="shared" si="2"/>
        <v>96.49241198869123</v>
      </c>
    </row>
    <row r="22" spans="1:7" ht="15.75" customHeight="1">
      <c r="A22" s="14" t="s">
        <v>12</v>
      </c>
      <c r="B22" s="16">
        <f>SUM(B23:B35)</f>
        <v>932055.2139999998</v>
      </c>
      <c r="C22" s="16">
        <f>SUM(C23:C35)</f>
        <v>824030.784</v>
      </c>
      <c r="D22" s="16">
        <f>SUM(D23:D35)</f>
        <v>822648.815</v>
      </c>
      <c r="E22" s="16">
        <f t="shared" si="0"/>
        <v>-1381.969000000041</v>
      </c>
      <c r="F22" s="38">
        <f t="shared" si="1"/>
        <v>88.26181138663746</v>
      </c>
      <c r="G22" s="22">
        <f t="shared" si="2"/>
        <v>99.83229158099024</v>
      </c>
    </row>
    <row r="23" spans="1:7" ht="54" customHeight="1">
      <c r="A23" s="20" t="s">
        <v>42</v>
      </c>
      <c r="B23" s="11">
        <v>25000</v>
      </c>
      <c r="C23" s="11">
        <v>25000</v>
      </c>
      <c r="D23" s="11">
        <v>25000</v>
      </c>
      <c r="E23" s="11"/>
      <c r="F23" s="37">
        <f t="shared" si="1"/>
        <v>100</v>
      </c>
      <c r="G23" s="39">
        <f t="shared" si="2"/>
        <v>100</v>
      </c>
    </row>
    <row r="24" spans="1:7" ht="54" customHeight="1">
      <c r="A24" s="20" t="s">
        <v>51</v>
      </c>
      <c r="B24" s="11">
        <v>9670.5</v>
      </c>
      <c r="C24" s="11">
        <v>6292</v>
      </c>
      <c r="D24" s="11">
        <v>6292</v>
      </c>
      <c r="E24" s="11"/>
      <c r="F24" s="37">
        <f t="shared" si="1"/>
        <v>65.06385398893542</v>
      </c>
      <c r="G24" s="39">
        <f t="shared" si="2"/>
        <v>100</v>
      </c>
    </row>
    <row r="25" spans="1:7" ht="21" customHeight="1">
      <c r="A25" s="20" t="s">
        <v>13</v>
      </c>
      <c r="B25" s="12">
        <v>778515.7</v>
      </c>
      <c r="C25" s="12">
        <v>705859.8</v>
      </c>
      <c r="D25" s="12">
        <v>705859.8</v>
      </c>
      <c r="E25" s="11"/>
      <c r="F25" s="37">
        <f t="shared" si="1"/>
        <v>90.6673815312909</v>
      </c>
      <c r="G25" s="39">
        <f t="shared" si="2"/>
        <v>100</v>
      </c>
    </row>
    <row r="26" spans="1:7" ht="51" customHeight="1">
      <c r="A26" s="20" t="s">
        <v>41</v>
      </c>
      <c r="B26" s="12">
        <v>49070.565</v>
      </c>
      <c r="C26" s="12">
        <v>25746.157</v>
      </c>
      <c r="D26" s="12">
        <v>25746.157</v>
      </c>
      <c r="E26" s="11"/>
      <c r="F26" s="37">
        <f t="shared" si="1"/>
        <v>52.467618826072204</v>
      </c>
      <c r="G26" s="39">
        <f t="shared" si="2"/>
        <v>100</v>
      </c>
    </row>
    <row r="27" spans="1:7" ht="67.5" customHeight="1">
      <c r="A27" s="20" t="s">
        <v>44</v>
      </c>
      <c r="B27" s="12">
        <v>3173.644</v>
      </c>
      <c r="C27" s="12">
        <v>2310.842</v>
      </c>
      <c r="D27" s="12">
        <v>2310.842</v>
      </c>
      <c r="E27" s="11"/>
      <c r="F27" s="37">
        <f t="shared" si="1"/>
        <v>72.8135228778023</v>
      </c>
      <c r="G27" s="39">
        <f t="shared" si="2"/>
        <v>100</v>
      </c>
    </row>
    <row r="28" spans="1:7" ht="247.5" customHeight="1">
      <c r="A28" s="20" t="s">
        <v>48</v>
      </c>
      <c r="B28" s="12">
        <v>1661.975</v>
      </c>
      <c r="C28" s="12">
        <v>1661.975</v>
      </c>
      <c r="D28" s="12">
        <v>1661.975</v>
      </c>
      <c r="E28" s="11"/>
      <c r="F28" s="37">
        <f t="shared" si="1"/>
        <v>100</v>
      </c>
      <c r="G28" s="39">
        <f t="shared" si="2"/>
        <v>100</v>
      </c>
    </row>
    <row r="29" spans="1:7" ht="285" customHeight="1">
      <c r="A29" s="20" t="s">
        <v>49</v>
      </c>
      <c r="B29" s="12">
        <v>9755.217</v>
      </c>
      <c r="C29" s="12">
        <v>4755.217</v>
      </c>
      <c r="D29" s="12">
        <v>4755.217</v>
      </c>
      <c r="E29" s="11"/>
      <c r="F29" s="37">
        <f t="shared" si="1"/>
        <v>48.74537388558347</v>
      </c>
      <c r="G29" s="39">
        <f t="shared" si="2"/>
        <v>100</v>
      </c>
    </row>
    <row r="30" spans="1:7" ht="38.25" customHeight="1">
      <c r="A30" s="25" t="s">
        <v>29</v>
      </c>
      <c r="B30" s="34">
        <v>10365.566</v>
      </c>
      <c r="C30" s="34">
        <v>9428.643</v>
      </c>
      <c r="D30" s="36">
        <v>9428.643</v>
      </c>
      <c r="E30" s="11"/>
      <c r="F30" s="37">
        <f t="shared" si="1"/>
        <v>90.9611978738064</v>
      </c>
      <c r="G30" s="39">
        <f t="shared" si="2"/>
        <v>100</v>
      </c>
    </row>
    <row r="31" spans="1:7" ht="54.75" customHeight="1">
      <c r="A31" s="25" t="s">
        <v>28</v>
      </c>
      <c r="B31" s="34">
        <v>5429.191</v>
      </c>
      <c r="C31" s="34">
        <v>4377.841</v>
      </c>
      <c r="D31" s="36">
        <v>4377.841</v>
      </c>
      <c r="E31" s="11"/>
      <c r="F31" s="37">
        <f t="shared" si="1"/>
        <v>80.63523644682975</v>
      </c>
      <c r="G31" s="10">
        <f t="shared" si="2"/>
        <v>100</v>
      </c>
    </row>
    <row r="32" spans="1:7" ht="54.75" customHeight="1">
      <c r="A32" s="25" t="s">
        <v>50</v>
      </c>
      <c r="B32" s="34">
        <v>8747.804</v>
      </c>
      <c r="C32" s="34">
        <v>8747.804</v>
      </c>
      <c r="D32" s="36">
        <v>8747.804</v>
      </c>
      <c r="E32" s="11"/>
      <c r="F32" s="37">
        <f t="shared" si="1"/>
        <v>100</v>
      </c>
      <c r="G32" s="10">
        <f t="shared" si="2"/>
        <v>100</v>
      </c>
    </row>
    <row r="33" spans="1:7" ht="64.5" customHeight="1">
      <c r="A33" s="72" t="s">
        <v>40</v>
      </c>
      <c r="B33" s="34">
        <v>3690.882</v>
      </c>
      <c r="C33" s="34">
        <v>3690.882</v>
      </c>
      <c r="D33" s="36">
        <v>3690.882</v>
      </c>
      <c r="E33" s="11"/>
      <c r="F33" s="37">
        <f t="shared" si="1"/>
        <v>100</v>
      </c>
      <c r="G33" s="10">
        <f t="shared" si="2"/>
        <v>100</v>
      </c>
    </row>
    <row r="34" spans="1:7" s="2" customFormat="1" ht="22.5" customHeight="1">
      <c r="A34" s="26" t="s">
        <v>27</v>
      </c>
      <c r="B34" s="35">
        <v>11535.77</v>
      </c>
      <c r="C34" s="35">
        <v>10721.223</v>
      </c>
      <c r="D34" s="36">
        <v>9339.671</v>
      </c>
      <c r="E34" s="11">
        <f t="shared" si="0"/>
        <v>-1381.5519999999997</v>
      </c>
      <c r="F34" s="37">
        <f>D34/B34*100</f>
        <v>80.96270123277422</v>
      </c>
      <c r="G34" s="10">
        <f t="shared" si="2"/>
        <v>87.11385818576855</v>
      </c>
    </row>
    <row r="35" spans="1:7" s="2" customFormat="1" ht="48.75" customHeight="1">
      <c r="A35" s="31" t="s">
        <v>32</v>
      </c>
      <c r="B35" s="35">
        <v>15438.4</v>
      </c>
      <c r="C35" s="35">
        <v>15438.4</v>
      </c>
      <c r="D35" s="36">
        <v>15437.983</v>
      </c>
      <c r="E35" s="11">
        <f t="shared" si="0"/>
        <v>-0.4169999999994616</v>
      </c>
      <c r="F35" s="37">
        <f>D35/B35*100</f>
        <v>99.99729894289564</v>
      </c>
      <c r="G35" s="10">
        <f t="shared" si="2"/>
        <v>99.99729894289564</v>
      </c>
    </row>
    <row r="36" spans="1:7" ht="17.25" customHeight="1">
      <c r="A36" s="24" t="s">
        <v>14</v>
      </c>
      <c r="B36" s="16">
        <f>B21+B22</f>
        <v>4549958.702</v>
      </c>
      <c r="C36" s="16">
        <f>C21+C22</f>
        <v>4098392.272</v>
      </c>
      <c r="D36" s="18">
        <f>D21+D22</f>
        <v>3982159.1920000003</v>
      </c>
      <c r="E36" s="16">
        <f t="shared" si="0"/>
        <v>-116233.07999999961</v>
      </c>
      <c r="F36" s="38">
        <f>D36/B36*100</f>
        <v>87.52077662264462</v>
      </c>
      <c r="G36" s="22">
        <f>D36/C36*100</f>
        <v>97.1639347264512</v>
      </c>
    </row>
    <row r="37" spans="1:7" ht="17.25" customHeight="1">
      <c r="A37" s="24" t="s">
        <v>15</v>
      </c>
      <c r="B37" s="11"/>
      <c r="C37" s="17"/>
      <c r="D37" s="19"/>
      <c r="E37" s="11"/>
      <c r="F37" s="37"/>
      <c r="G37" s="22"/>
    </row>
    <row r="38" spans="1:8" s="5" customFormat="1" ht="15.75" customHeight="1">
      <c r="A38" s="13" t="s">
        <v>7</v>
      </c>
      <c r="B38" s="41">
        <v>704</v>
      </c>
      <c r="C38" s="41">
        <v>677.8</v>
      </c>
      <c r="D38" s="43">
        <v>859.641</v>
      </c>
      <c r="E38" s="41">
        <f t="shared" si="0"/>
        <v>181.841</v>
      </c>
      <c r="F38" s="44">
        <f t="shared" si="1"/>
        <v>122.10809659090908</v>
      </c>
      <c r="G38" s="10">
        <f>D38/C38*100</f>
        <v>126.82812038949542</v>
      </c>
      <c r="H38" s="4"/>
    </row>
    <row r="39" spans="1:10" s="5" customFormat="1" ht="17.25" customHeight="1">
      <c r="A39" s="13" t="s">
        <v>38</v>
      </c>
      <c r="B39" s="41"/>
      <c r="C39" s="41"/>
      <c r="D39" s="43">
        <v>-0.295</v>
      </c>
      <c r="E39" s="41">
        <f t="shared" si="0"/>
        <v>-0.295</v>
      </c>
      <c r="F39" s="44"/>
      <c r="G39" s="10"/>
      <c r="H39" s="4"/>
      <c r="J39" s="74"/>
    </row>
    <row r="40" spans="1:8" s="5" customFormat="1" ht="36" customHeight="1">
      <c r="A40" s="13" t="s">
        <v>43</v>
      </c>
      <c r="B40" s="41">
        <v>0.012</v>
      </c>
      <c r="C40" s="41"/>
      <c r="D40" s="43"/>
      <c r="E40" s="11"/>
      <c r="F40" s="44"/>
      <c r="G40" s="10"/>
      <c r="H40" s="4"/>
    </row>
    <row r="41" spans="1:7" s="4" customFormat="1" ht="68.25" customHeight="1">
      <c r="A41" s="23" t="s">
        <v>30</v>
      </c>
      <c r="B41" s="11">
        <v>200</v>
      </c>
      <c r="C41" s="11">
        <v>150</v>
      </c>
      <c r="D41" s="11">
        <v>274.408</v>
      </c>
      <c r="E41" s="11">
        <f t="shared" si="0"/>
        <v>124.40800000000002</v>
      </c>
      <c r="F41" s="10" t="s">
        <v>56</v>
      </c>
      <c r="G41" s="10" t="s">
        <v>52</v>
      </c>
    </row>
    <row r="42" spans="1:7" s="4" customFormat="1" ht="34.5" customHeight="1">
      <c r="A42" s="13" t="s">
        <v>16</v>
      </c>
      <c r="B42" s="11"/>
      <c r="C42" s="11"/>
      <c r="D42" s="11">
        <v>364.991</v>
      </c>
      <c r="E42" s="11">
        <f t="shared" si="0"/>
        <v>364.991</v>
      </c>
      <c r="F42" s="27"/>
      <c r="G42" s="10"/>
    </row>
    <row r="43" spans="1:7" s="4" customFormat="1" ht="33.75" customHeight="1">
      <c r="A43" s="13" t="s">
        <v>39</v>
      </c>
      <c r="B43" s="11"/>
      <c r="C43" s="11"/>
      <c r="D43" s="11">
        <v>0.568</v>
      </c>
      <c r="E43" s="11">
        <f t="shared" si="0"/>
        <v>0.568</v>
      </c>
      <c r="F43" s="27"/>
      <c r="G43" s="10"/>
    </row>
    <row r="44" spans="1:7" s="4" customFormat="1" ht="18.75" customHeight="1">
      <c r="A44" s="13" t="s">
        <v>37</v>
      </c>
      <c r="B44" s="11"/>
      <c r="C44" s="11"/>
      <c r="D44" s="11">
        <v>5226.053</v>
      </c>
      <c r="E44" s="11">
        <f t="shared" si="0"/>
        <v>5226.053</v>
      </c>
      <c r="F44" s="27"/>
      <c r="G44" s="10"/>
    </row>
    <row r="45" spans="1:7" s="4" customFormat="1" ht="48.75" customHeight="1">
      <c r="A45" s="13" t="s">
        <v>35</v>
      </c>
      <c r="B45" s="11">
        <v>82.424</v>
      </c>
      <c r="C45" s="11">
        <v>82.424</v>
      </c>
      <c r="D45" s="11">
        <v>82.424</v>
      </c>
      <c r="E45" s="11"/>
      <c r="F45" s="27">
        <f t="shared" si="1"/>
        <v>100</v>
      </c>
      <c r="G45" s="10">
        <f>D45/C45*100</f>
        <v>100</v>
      </c>
    </row>
    <row r="46" spans="1:7" s="4" customFormat="1" ht="15.75" customHeight="1">
      <c r="A46" s="13" t="s">
        <v>10</v>
      </c>
      <c r="B46" s="11"/>
      <c r="C46" s="11"/>
      <c r="D46" s="11">
        <v>1154.055</v>
      </c>
      <c r="E46" s="11">
        <f t="shared" si="0"/>
        <v>1154.055</v>
      </c>
      <c r="F46" s="27"/>
      <c r="G46" s="10"/>
    </row>
    <row r="47" spans="1:7" s="2" customFormat="1" ht="17.25" customHeight="1">
      <c r="A47" s="21" t="s">
        <v>45</v>
      </c>
      <c r="B47" s="16">
        <f>SUM(B38:B45)</f>
        <v>986.4359999999999</v>
      </c>
      <c r="C47" s="16">
        <f>SUM(C38:C45)</f>
        <v>910.2239999999999</v>
      </c>
      <c r="D47" s="16">
        <f>SUM(D38:D46)</f>
        <v>7961.845</v>
      </c>
      <c r="E47" s="16">
        <f>D47-C47</f>
        <v>7051.621</v>
      </c>
      <c r="F47" s="22" t="s">
        <v>61</v>
      </c>
      <c r="G47" s="22" t="s">
        <v>57</v>
      </c>
    </row>
    <row r="48" spans="1:7" s="2" customFormat="1" ht="17.25" customHeight="1">
      <c r="A48" s="23" t="s">
        <v>12</v>
      </c>
      <c r="B48" s="11">
        <f>B50+B49</f>
        <v>9300</v>
      </c>
      <c r="C48" s="11">
        <f>C50+C49</f>
        <v>9300</v>
      </c>
      <c r="D48" s="11">
        <f>D50+D49</f>
        <v>9300</v>
      </c>
      <c r="E48" s="11"/>
      <c r="F48" s="27">
        <f t="shared" si="1"/>
        <v>100</v>
      </c>
      <c r="G48" s="10">
        <f>D48/C48*100</f>
        <v>100</v>
      </c>
    </row>
    <row r="49" spans="1:7" s="2" customFormat="1" ht="79.5" customHeight="1">
      <c r="A49" s="75" t="s">
        <v>46</v>
      </c>
      <c r="B49" s="11">
        <v>1800</v>
      </c>
      <c r="C49" s="11">
        <v>1800</v>
      </c>
      <c r="D49" s="11">
        <v>1800</v>
      </c>
      <c r="E49" s="16"/>
      <c r="F49" s="27">
        <f t="shared" si="1"/>
        <v>100</v>
      </c>
      <c r="G49" s="10">
        <f>D49/C49*100</f>
        <v>100</v>
      </c>
    </row>
    <row r="50" spans="1:7" s="2" customFormat="1" ht="46.5">
      <c r="A50" s="76" t="s">
        <v>32</v>
      </c>
      <c r="B50" s="11">
        <v>7500</v>
      </c>
      <c r="C50" s="11">
        <v>7500</v>
      </c>
      <c r="D50" s="11">
        <v>7500</v>
      </c>
      <c r="E50" s="16"/>
      <c r="F50" s="27">
        <f t="shared" si="1"/>
        <v>100</v>
      </c>
      <c r="G50" s="10">
        <f>D50/C50*100</f>
        <v>100</v>
      </c>
    </row>
    <row r="51" spans="1:7" s="2" customFormat="1" ht="22.5" customHeight="1">
      <c r="A51" s="21" t="s">
        <v>47</v>
      </c>
      <c r="B51" s="16">
        <f>B47+B48</f>
        <v>10286.436</v>
      </c>
      <c r="C51" s="16">
        <f>C47+C48</f>
        <v>10210.224</v>
      </c>
      <c r="D51" s="16">
        <f>D47+D48</f>
        <v>17261.845</v>
      </c>
      <c r="E51" s="16">
        <f>E47+E48</f>
        <v>7051.621</v>
      </c>
      <c r="F51" s="22" t="s">
        <v>62</v>
      </c>
      <c r="G51" s="22" t="s">
        <v>62</v>
      </c>
    </row>
    <row r="52" spans="1:7" s="30" customFormat="1" ht="21.75" customHeight="1">
      <c r="A52" s="21" t="s">
        <v>17</v>
      </c>
      <c r="B52" s="16">
        <f>B36+B51</f>
        <v>4560245.137999999</v>
      </c>
      <c r="C52" s="16">
        <f>C36+C51</f>
        <v>4108602.496</v>
      </c>
      <c r="D52" s="16">
        <f>D36+D51</f>
        <v>3999421.0370000005</v>
      </c>
      <c r="E52" s="16">
        <f>E36+E51</f>
        <v>-109181.45899999961</v>
      </c>
      <c r="F52" s="22">
        <f>D52/B52*100</f>
        <v>87.7018869813222</v>
      </c>
      <c r="G52" s="22">
        <f>D52/C52*100</f>
        <v>97.34261323390874</v>
      </c>
    </row>
    <row r="53" spans="1:7" s="32" customFormat="1" ht="33.75" customHeight="1">
      <c r="A53" s="71" t="s">
        <v>21</v>
      </c>
      <c r="B53" s="77">
        <v>4000</v>
      </c>
      <c r="C53" s="77">
        <v>3000</v>
      </c>
      <c r="D53" s="9">
        <v>5752.81805</v>
      </c>
      <c r="E53" s="78">
        <f t="shared" si="0"/>
        <v>2752.81805</v>
      </c>
      <c r="F53" s="27">
        <f t="shared" si="1"/>
        <v>143.82045125</v>
      </c>
      <c r="G53" s="45" t="s">
        <v>58</v>
      </c>
    </row>
    <row r="54" spans="1:7" ht="23.25" customHeight="1">
      <c r="A54" s="29" t="s">
        <v>18</v>
      </c>
      <c r="B54" s="16">
        <f>B52+B53</f>
        <v>4564245.137999999</v>
      </c>
      <c r="C54" s="16">
        <f>C52+C53</f>
        <v>4111602.496</v>
      </c>
      <c r="D54" s="16">
        <f>D52+D53</f>
        <v>4005173.8550500004</v>
      </c>
      <c r="E54" s="16">
        <f>D54-C54</f>
        <v>-106428.64094999945</v>
      </c>
      <c r="F54" s="40">
        <f t="shared" si="1"/>
        <v>87.75106800694368</v>
      </c>
      <c r="G54" s="22">
        <f>D54/C54*100</f>
        <v>97.41150461277472</v>
      </c>
    </row>
    <row r="56" spans="1:2" ht="12.75">
      <c r="A56" s="6"/>
      <c r="B56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2021-08-30T07:58:29Z</cp:lastPrinted>
  <dcterms:created xsi:type="dcterms:W3CDTF">2004-07-02T06:40:36Z</dcterms:created>
  <dcterms:modified xsi:type="dcterms:W3CDTF">2021-11-29T08:57:46Z</dcterms:modified>
  <cp:category/>
  <cp:version/>
  <cp:contentType/>
  <cp:contentStatus/>
</cp:coreProperties>
</file>