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<sst xmlns="http://schemas.openxmlformats.org/spreadsheetml/2006/main" count="104" uniqueCount="102">
  <si>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</si>
  <si>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</si>
  <si>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</si>
  <si>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</si>
  <si>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</si>
  <si>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</si>
  <si>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</si>
  <si>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</si>
  <si>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</si>
  <si>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</si>
  <si>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</si>
  <si>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</si>
  <si>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</si>
  <si>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</si>
  <si>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</si>
  <si>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</si>
  <si>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</si>
  <si>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</si>
  <si>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</si>
  <si>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</si>
  <si>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</si>
  <si>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</si>
  <si>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</si>
  <si>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</si>
  <si>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</si>
  <si>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</si>
  <si>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</si>
  <si>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</si>
  <si>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</si>
  <si>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</si>
  <si>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</si>
  <si>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</si>
  <si>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</si>
  <si>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</si>
  <si>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</si>
  <si>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</si>
  <si>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</si>
  <si>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</si>
  <si>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</si>
  <si>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</si>
  <si>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</si>
  <si>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</si>
  <si>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</si>
  <si>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</si>
  <si>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</si>
  <si>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</si>
  <si>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</si>
  <si>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</si>
  <si>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</si>
  <si>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</si>
  <si>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</si>
  <si>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</si>
  <si>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</si>
  <si>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</si>
  <si>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</si>
  <si>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</si>
  <si>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</si>
  <si>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</si>
  <si>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</si>
  <si>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</si>
  <si>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</si>
  <si>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</si>
  <si>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</si>
  <si>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</si>
  <si>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</si>
  <si>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</si>
  <si>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</si>
  <si>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</si>
  <si>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</si>
  <si>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</si>
  <si>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</si>
  <si>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</si>
  <si>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</si>
  <si>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</si>
  <si>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</si>
  <si>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</si>
  <si>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</si>
  <si>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</si>
  <si>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</si>
  <si>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</si>
  <si>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</si>
  <si>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</si>
  <si>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</si>
  <si>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</si>
  <si>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</si>
  <si>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</si>
  <si>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</si>
  <si>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Субвенция за счет остатка средств образовательной субвенции из государственного бюджета местным бюджетам, которая образовалась на начало бюджетного периода</t>
  </si>
  <si>
    <t>Еженедельная информация о поступлениях в городской бюджет г. Николаева 
за  2016 год                                                                 
(без собственных поступлений бюджетных учреждений )</t>
  </si>
  <si>
    <t>Щотижнева інформація про надходження  до  міського бюджету м.Миколаєва за  
2016 рік (без власних надходжень бюджетних установ)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</si>
  <si>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</si>
  <si>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</si>
  <si>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</si>
  <si>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</si>
  <si>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</si>
  <si>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</si>
  <si>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План на           січень - вересень  з урахуванням змін, 
тис. грн.</t>
  </si>
  <si>
    <t>План на
 январь -сентябрь с учетом изменений, тыс. грн.</t>
  </si>
  <si>
    <t xml:space="preserve">Поступило          с  01 января 
по 30 сентября,
тыс. грн. </t>
  </si>
  <si>
    <t xml:space="preserve">Надійшло з
 01 січня по 
30 вересня        тис. грн. </t>
  </si>
  <si>
    <t>у 2,3 р.б.</t>
  </si>
  <si>
    <t>в 2,3 р.б.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</si>
</sst>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173" fontId="12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Border="1" applyAlignment="1">
      <alignment horizontal="center" vertical="top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left" vertical="center" wrapText="1"/>
    </xf>
    <xf numFmtId="176" fontId="10" fillId="0" borderId="13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173" fontId="7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173" fontId="9" fillId="0" borderId="10" xfId="0" applyNumberFormat="1" applyFont="1" applyBorder="1" applyAlignment="1">
      <alignment horizontal="center" vertical="top" wrapText="1"/>
    </xf>
    <xf numFmtId="173" fontId="8" fillId="0" borderId="10" xfId="0" applyNumberFormat="1" applyFont="1" applyBorder="1" applyAlignment="1">
      <alignment horizontal="center" vertical="center"/>
    </xf>
    <xf numFmtId="173" fontId="10" fillId="0" borderId="13" xfId="0" applyNumberFormat="1" applyFont="1" applyBorder="1" applyAlignment="1">
      <alignment horizontal="right"/>
    </xf>
    <xf numFmtId="173" fontId="9" fillId="0" borderId="10" xfId="0" applyNumberFormat="1" applyFont="1" applyBorder="1" applyAlignment="1">
      <alignment wrapText="1"/>
    </xf>
    <xf numFmtId="173" fontId="14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8" fillId="0" borderId="10" xfId="0" applyFont="1" applyBorder="1" applyAlignment="1">
      <alignment vertical="center" wrapText="1"/>
    </xf>
    <xf numFmtId="172" fontId="7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173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view="pageBreakPreview" zoomScale="75" zoomScaleSheetLayoutView="75" zoomScalePageLayoutView="0" workbookViewId="0" topLeftCell="A13">
      <selection activeCell="D24" sqref="D24"/>
    </sheetView>
  </sheetViews>
  <sheetFormatPr defaultColWidth="9.00390625" defaultRowHeight="12.75"/>
  <cols>
    <col min="1" max="1" width="42.00390625" style="0" customWidth="1"/>
    <col min="2" max="2" width="17.75390625" style="13" customWidth="1"/>
    <col min="3" max="3" width="16.00390625" style="0" customWidth="1"/>
    <col min="4" max="4" width="15.875" style="105" customWidth="1"/>
    <col min="5" max="5" width="15.875" style="0" customWidth="1"/>
    <col min="6" max="6" width="14.625" style="0" customWidth="1"/>
  </cols>
  <sheetData>
    <row r="1" spans="1:7" ht="12.75" customHeight="1">
      <c r="A1" s="12"/>
      <c r="B1" s="68"/>
      <c r="C1" s="12"/>
      <c r="D1" s="98"/>
      <c r="E1" s="12"/>
      <c r="F1" s="6"/>
      <c r="G1" s="13"/>
    </row>
    <row r="2" spans="1:7" ht="26.25" customHeight="1">
      <c r="A2" s="112" t="s">
        <v>89</v>
      </c>
      <c r="B2" s="112"/>
      <c r="C2" s="112"/>
      <c r="D2" s="112"/>
      <c r="E2" s="112"/>
      <c r="F2" s="112"/>
      <c r="G2" s="13"/>
    </row>
    <row r="3" spans="1:7" ht="15">
      <c r="A3" s="3"/>
      <c r="B3" s="69"/>
      <c r="C3" s="7"/>
      <c r="D3" s="99"/>
      <c r="E3" s="8"/>
      <c r="F3" s="6"/>
      <c r="G3" s="13"/>
    </row>
    <row r="4" spans="1:7" ht="74.25" customHeight="1">
      <c r="A4" s="79" t="s">
        <v>29</v>
      </c>
      <c r="B4" s="82" t="s">
        <v>91</v>
      </c>
      <c r="C4" s="80" t="s">
        <v>96</v>
      </c>
      <c r="D4" s="100" t="s">
        <v>99</v>
      </c>
      <c r="E4" s="83" t="s">
        <v>92</v>
      </c>
      <c r="F4" s="81" t="s">
        <v>93</v>
      </c>
      <c r="G4" s="13"/>
    </row>
    <row r="5" spans="1:7" ht="49.5" customHeight="1" hidden="1">
      <c r="A5" s="79"/>
      <c r="B5" s="82"/>
      <c r="C5" s="80"/>
      <c r="D5" s="100"/>
      <c r="E5" s="83"/>
      <c r="F5" s="81"/>
      <c r="G5" s="13"/>
    </row>
    <row r="6" spans="1:7" ht="15">
      <c r="A6" s="17" t="s">
        <v>30</v>
      </c>
      <c r="B6" s="70"/>
      <c r="C6" s="15"/>
      <c r="D6" s="101"/>
      <c r="E6" s="16"/>
      <c r="F6" s="14"/>
      <c r="G6" s="13"/>
    </row>
    <row r="7" spans="1:7" ht="20.25" customHeight="1">
      <c r="A7" s="28" t="s">
        <v>31</v>
      </c>
      <c r="B7" s="65">
        <v>928300</v>
      </c>
      <c r="C7" s="60">
        <v>675111.76</v>
      </c>
      <c r="D7" s="50">
        <v>708417.296</v>
      </c>
      <c r="E7" s="77">
        <f>D7/B7*100</f>
        <v>76.31340040935042</v>
      </c>
      <c r="F7" s="9">
        <f>D7/C7*100</f>
        <v>104.93333666710234</v>
      </c>
      <c r="G7" s="13"/>
    </row>
    <row r="8" spans="1:7" ht="15">
      <c r="A8" s="25" t="s">
        <v>69</v>
      </c>
      <c r="B8" s="67">
        <v>2400</v>
      </c>
      <c r="C8" s="60">
        <v>1883.4</v>
      </c>
      <c r="D8" s="50">
        <v>1546.511</v>
      </c>
      <c r="E8" s="77">
        <f aca="true" t="shared" si="0" ref="E8:E48">D8/B8*100</f>
        <v>64.43795833333333</v>
      </c>
      <c r="F8" s="9">
        <f aca="true" t="shared" si="1" ref="F8:F48">D8/C8*100</f>
        <v>82.11272167356907</v>
      </c>
      <c r="G8" s="13"/>
    </row>
    <row r="9" spans="1:7" ht="45">
      <c r="A9" s="24" t="s">
        <v>32</v>
      </c>
      <c r="B9" s="59">
        <v>126000</v>
      </c>
      <c r="C9" s="60">
        <v>96300</v>
      </c>
      <c r="D9" s="50">
        <v>123196.03</v>
      </c>
      <c r="E9" s="77">
        <f t="shared" si="0"/>
        <v>97.77462698412698</v>
      </c>
      <c r="F9" s="9">
        <f t="shared" si="1"/>
        <v>127.92941848390447</v>
      </c>
      <c r="G9" s="13"/>
    </row>
    <row r="10" spans="1:7" ht="15">
      <c r="A10" s="25" t="s">
        <v>60</v>
      </c>
      <c r="B10" s="67">
        <f>B11+B15+B17</f>
        <v>417390</v>
      </c>
      <c r="C10" s="60">
        <f>C11+C15+C17</f>
        <v>320180.15</v>
      </c>
      <c r="D10" s="10">
        <f>D11+D15+D16+D17</f>
        <v>348189.512</v>
      </c>
      <c r="E10" s="77">
        <f t="shared" si="0"/>
        <v>83.42066460624355</v>
      </c>
      <c r="F10" s="9">
        <f t="shared" si="1"/>
        <v>108.7480007739393</v>
      </c>
      <c r="G10" s="13"/>
    </row>
    <row r="11" spans="1:7" s="46" customFormat="1" ht="15">
      <c r="A11" s="20" t="s">
        <v>33</v>
      </c>
      <c r="B11" s="74">
        <f>SUM(B12:B14)</f>
        <v>250565</v>
      </c>
      <c r="C11" s="75">
        <f>C12+C13+C14</f>
        <v>190917</v>
      </c>
      <c r="D11" s="40">
        <f>D12+D13+D14</f>
        <v>207410.93600000002</v>
      </c>
      <c r="E11" s="77">
        <f t="shared" si="0"/>
        <v>82.77729770718177</v>
      </c>
      <c r="F11" s="9">
        <f t="shared" si="1"/>
        <v>108.6393228471011</v>
      </c>
      <c r="G11" s="45"/>
    </row>
    <row r="12" spans="1:7" s="46" customFormat="1" ht="30">
      <c r="A12" s="20" t="s">
        <v>62</v>
      </c>
      <c r="B12" s="74">
        <v>17470</v>
      </c>
      <c r="C12" s="75">
        <v>13446</v>
      </c>
      <c r="D12" s="51">
        <v>15382.309</v>
      </c>
      <c r="E12" s="77">
        <f t="shared" si="0"/>
        <v>88.04985117344017</v>
      </c>
      <c r="F12" s="9">
        <f t="shared" si="1"/>
        <v>114.40063215826268</v>
      </c>
      <c r="G12" s="45"/>
    </row>
    <row r="13" spans="1:7" s="46" customFormat="1" ht="15">
      <c r="A13" s="20" t="s">
        <v>34</v>
      </c>
      <c r="B13" s="74">
        <v>228100</v>
      </c>
      <c r="C13" s="75">
        <v>172755</v>
      </c>
      <c r="D13" s="51">
        <v>190266.662</v>
      </c>
      <c r="E13" s="77">
        <f t="shared" si="0"/>
        <v>83.41370539237177</v>
      </c>
      <c r="F13" s="9">
        <f t="shared" si="1"/>
        <v>110.13670342392405</v>
      </c>
      <c r="G13" s="45"/>
    </row>
    <row r="14" spans="1:7" s="46" customFormat="1" ht="15">
      <c r="A14" s="20" t="s">
        <v>35</v>
      </c>
      <c r="B14" s="74">
        <v>4995</v>
      </c>
      <c r="C14" s="75">
        <v>4716</v>
      </c>
      <c r="D14" s="51">
        <v>1761.965</v>
      </c>
      <c r="E14" s="77">
        <f t="shared" si="0"/>
        <v>35.27457457457457</v>
      </c>
      <c r="F14" s="9">
        <f t="shared" si="1"/>
        <v>37.36142917726887</v>
      </c>
      <c r="G14" s="45"/>
    </row>
    <row r="15" spans="1:7" s="46" customFormat="1" ht="15">
      <c r="A15" s="23" t="s">
        <v>36</v>
      </c>
      <c r="B15" s="74">
        <v>195</v>
      </c>
      <c r="C15" s="75">
        <v>133.15</v>
      </c>
      <c r="D15" s="51">
        <v>187.781</v>
      </c>
      <c r="E15" s="77">
        <f t="shared" si="0"/>
        <v>96.29794871794873</v>
      </c>
      <c r="F15" s="9">
        <f t="shared" si="1"/>
        <v>141.02966579046188</v>
      </c>
      <c r="G15" s="45"/>
    </row>
    <row r="16" spans="1:7" s="46" customFormat="1" ht="45">
      <c r="A16" s="23" t="s">
        <v>71</v>
      </c>
      <c r="B16" s="74"/>
      <c r="C16" s="75"/>
      <c r="D16" s="51">
        <v>-105.302</v>
      </c>
      <c r="E16" s="77"/>
      <c r="F16" s="9"/>
      <c r="G16" s="45"/>
    </row>
    <row r="17" spans="1:7" s="46" customFormat="1" ht="15">
      <c r="A17" s="23" t="s">
        <v>37</v>
      </c>
      <c r="B17" s="74">
        <v>166630</v>
      </c>
      <c r="C17" s="75">
        <v>129130</v>
      </c>
      <c r="D17" s="51">
        <v>140696.097</v>
      </c>
      <c r="E17" s="77">
        <f t="shared" si="0"/>
        <v>84.43623417151774</v>
      </c>
      <c r="F17" s="9">
        <f t="shared" si="1"/>
        <v>108.95694029272826</v>
      </c>
      <c r="G17" s="45"/>
    </row>
    <row r="18" spans="1:7" ht="15">
      <c r="A18" s="24" t="s">
        <v>39</v>
      </c>
      <c r="B18" s="59">
        <v>150</v>
      </c>
      <c r="C18" s="60">
        <v>111</v>
      </c>
      <c r="D18" s="50">
        <v>-553.257</v>
      </c>
      <c r="E18" s="77"/>
      <c r="F18" s="9"/>
      <c r="G18" s="13"/>
    </row>
    <row r="19" spans="1:7" ht="30">
      <c r="A19" s="24" t="s">
        <v>40</v>
      </c>
      <c r="B19" s="59">
        <v>14210</v>
      </c>
      <c r="C19" s="60">
        <v>10960</v>
      </c>
      <c r="D19" s="50">
        <v>10915.571</v>
      </c>
      <c r="E19" s="77">
        <f t="shared" si="0"/>
        <v>76.8161224489796</v>
      </c>
      <c r="F19" s="9">
        <f t="shared" si="1"/>
        <v>99.59462591240876</v>
      </c>
      <c r="G19" s="13"/>
    </row>
    <row r="20" spans="1:7" ht="60">
      <c r="A20" s="24" t="s">
        <v>41</v>
      </c>
      <c r="B20" s="59">
        <v>8400</v>
      </c>
      <c r="C20" s="60">
        <v>6485</v>
      </c>
      <c r="D20" s="50">
        <v>8216.904</v>
      </c>
      <c r="E20" s="77">
        <f t="shared" si="0"/>
        <v>97.82028571428572</v>
      </c>
      <c r="F20" s="9">
        <f t="shared" si="1"/>
        <v>126.7063068619892</v>
      </c>
      <c r="G20" s="13"/>
    </row>
    <row r="21" spans="1:7" ht="15">
      <c r="A21" s="24" t="s">
        <v>42</v>
      </c>
      <c r="B21" s="59">
        <v>5800</v>
      </c>
      <c r="C21" s="60">
        <v>4462.5</v>
      </c>
      <c r="D21" s="50">
        <v>4179.039</v>
      </c>
      <c r="E21" s="77">
        <f t="shared" si="0"/>
        <v>72.05239655172413</v>
      </c>
      <c r="F21" s="9">
        <f t="shared" si="1"/>
        <v>93.64793277310925</v>
      </c>
      <c r="G21" s="13"/>
    </row>
    <row r="22" spans="1:7" ht="30">
      <c r="A22" s="24" t="s">
        <v>78</v>
      </c>
      <c r="B22" s="59">
        <v>17100</v>
      </c>
      <c r="C22" s="60">
        <v>17100</v>
      </c>
      <c r="D22" s="50">
        <v>27540.984</v>
      </c>
      <c r="E22" s="77">
        <f t="shared" si="0"/>
        <v>161.05838596491228</v>
      </c>
      <c r="F22" s="9">
        <f t="shared" si="1"/>
        <v>161.05838596491228</v>
      </c>
      <c r="G22" s="13"/>
    </row>
    <row r="23" spans="1:7" ht="15">
      <c r="A23" s="25" t="s">
        <v>43</v>
      </c>
      <c r="B23" s="59">
        <v>3430</v>
      </c>
      <c r="C23" s="60">
        <v>2650</v>
      </c>
      <c r="D23" s="65">
        <v>4098.123</v>
      </c>
      <c r="E23" s="77">
        <f t="shared" si="0"/>
        <v>119.47880466472303</v>
      </c>
      <c r="F23" s="9">
        <f t="shared" si="1"/>
        <v>154.6461509433962</v>
      </c>
      <c r="G23" s="13"/>
    </row>
    <row r="24" spans="1:7" s="35" customFormat="1" ht="17.25" customHeight="1">
      <c r="A24" s="26" t="s">
        <v>44</v>
      </c>
      <c r="B24" s="49">
        <f>B7+B8+B9+B10++B18+B19+B20+B21+B23+B22</f>
        <v>1523180</v>
      </c>
      <c r="C24" s="49">
        <f>C7+C8+C9+C10++C18+C19+C20+C21+C23+C22</f>
        <v>1135243.81</v>
      </c>
      <c r="D24" s="49">
        <f>D7+D8+D9+D10+D18+D19+D20+D21+D23+D22</f>
        <v>1235746.713</v>
      </c>
      <c r="E24" s="107">
        <f t="shared" si="0"/>
        <v>81.12939462177812</v>
      </c>
      <c r="F24" s="108">
        <f t="shared" si="1"/>
        <v>108.85297960796632</v>
      </c>
      <c r="G24" s="36"/>
    </row>
    <row r="25" spans="1:7" ht="23.25" customHeight="1">
      <c r="A25" s="25" t="s">
        <v>45</v>
      </c>
      <c r="B25" s="74">
        <f>SUM(B26:B34)</f>
        <v>1331451.1730000002</v>
      </c>
      <c r="C25" s="75">
        <f>SUM(C26:C34)</f>
        <v>1024658.799</v>
      </c>
      <c r="D25" s="75">
        <f>SUM(D26:D34)</f>
        <v>1023981.519</v>
      </c>
      <c r="E25" s="77">
        <f t="shared" si="0"/>
        <v>76.90717765434721</v>
      </c>
      <c r="F25" s="9">
        <f t="shared" si="1"/>
        <v>99.9339018997679</v>
      </c>
      <c r="G25" s="33"/>
    </row>
    <row r="26" spans="1:7" ht="119.25" customHeight="1">
      <c r="A26" s="30" t="s">
        <v>46</v>
      </c>
      <c r="B26" s="74">
        <v>425980</v>
      </c>
      <c r="C26" s="76">
        <v>338599.127</v>
      </c>
      <c r="D26" s="57">
        <v>338599.127</v>
      </c>
      <c r="E26" s="77">
        <f t="shared" si="0"/>
        <v>79.48709493403445</v>
      </c>
      <c r="F26" s="9">
        <f t="shared" si="1"/>
        <v>100</v>
      </c>
      <c r="G26" s="33"/>
    </row>
    <row r="27" spans="1:7" ht="133.5" customHeight="1">
      <c r="A27" s="30" t="s">
        <v>47</v>
      </c>
      <c r="B27" s="74">
        <v>233260.1</v>
      </c>
      <c r="C27" s="76">
        <v>185144.829</v>
      </c>
      <c r="D27" s="57">
        <v>185144.482</v>
      </c>
      <c r="E27" s="77">
        <f t="shared" si="0"/>
        <v>79.37254678361192</v>
      </c>
      <c r="F27" s="9">
        <f t="shared" si="1"/>
        <v>99.99981257915661</v>
      </c>
      <c r="G27" s="33"/>
    </row>
    <row r="28" spans="1:7" ht="80.25" customHeight="1">
      <c r="A28" s="30" t="s">
        <v>48</v>
      </c>
      <c r="B28" s="74">
        <v>291.9</v>
      </c>
      <c r="C28" s="75">
        <v>291.9</v>
      </c>
      <c r="D28" s="57">
        <v>291.9</v>
      </c>
      <c r="E28" s="77">
        <f t="shared" si="0"/>
        <v>100</v>
      </c>
      <c r="F28" s="9">
        <f t="shared" si="1"/>
        <v>100</v>
      </c>
      <c r="G28" s="33"/>
    </row>
    <row r="29" spans="1:7" ht="30">
      <c r="A29" s="30" t="s">
        <v>49</v>
      </c>
      <c r="B29" s="74">
        <v>309413.5</v>
      </c>
      <c r="C29" s="75">
        <v>234206.6</v>
      </c>
      <c r="D29" s="57">
        <v>234206.6</v>
      </c>
      <c r="E29" s="77">
        <f t="shared" si="0"/>
        <v>75.69372377094084</v>
      </c>
      <c r="F29" s="9">
        <f t="shared" si="1"/>
        <v>100</v>
      </c>
      <c r="G29" s="33"/>
    </row>
    <row r="30" spans="1:7" ht="36" customHeight="1">
      <c r="A30" s="30" t="s">
        <v>50</v>
      </c>
      <c r="B30" s="74">
        <v>330173.933</v>
      </c>
      <c r="C30" s="75">
        <v>243653.394</v>
      </c>
      <c r="D30" s="57">
        <v>243653.394</v>
      </c>
      <c r="E30" s="77">
        <f t="shared" si="0"/>
        <v>73.79546646403487</v>
      </c>
      <c r="F30" s="9">
        <f t="shared" si="1"/>
        <v>100</v>
      </c>
      <c r="G30" s="33"/>
    </row>
    <row r="31" spans="1:7" ht="147.75" customHeight="1">
      <c r="A31" s="31" t="s">
        <v>51</v>
      </c>
      <c r="B31" s="74">
        <v>3174.2</v>
      </c>
      <c r="C31" s="75">
        <v>2303.9</v>
      </c>
      <c r="D31" s="57">
        <v>2095.496</v>
      </c>
      <c r="E31" s="77">
        <f t="shared" si="0"/>
        <v>66.01650809652827</v>
      </c>
      <c r="F31" s="9">
        <f t="shared" si="1"/>
        <v>90.95429489127133</v>
      </c>
      <c r="G31" s="33"/>
    </row>
    <row r="32" spans="1:7" ht="75" customHeight="1">
      <c r="A32" s="31" t="s">
        <v>86</v>
      </c>
      <c r="B32" s="74">
        <v>749.87</v>
      </c>
      <c r="C32" s="75">
        <v>749.87</v>
      </c>
      <c r="D32" s="57">
        <v>749.87</v>
      </c>
      <c r="E32" s="77">
        <f t="shared" si="0"/>
        <v>100</v>
      </c>
      <c r="F32" s="9">
        <f t="shared" si="1"/>
        <v>100</v>
      </c>
      <c r="G32" s="33"/>
    </row>
    <row r="33" spans="1:7" ht="75" customHeight="1">
      <c r="A33" s="92" t="s">
        <v>94</v>
      </c>
      <c r="B33" s="93">
        <v>24567.8</v>
      </c>
      <c r="C33" s="94">
        <v>16116.5</v>
      </c>
      <c r="D33" s="102">
        <v>16116.5</v>
      </c>
      <c r="E33" s="77">
        <f t="shared" si="0"/>
        <v>65.60009443254992</v>
      </c>
      <c r="F33" s="9">
        <f t="shared" si="1"/>
        <v>100</v>
      </c>
      <c r="G33" s="33"/>
    </row>
    <row r="34" spans="1:7" ht="15">
      <c r="A34" s="32" t="s">
        <v>52</v>
      </c>
      <c r="B34" s="74">
        <v>3839.87</v>
      </c>
      <c r="C34" s="76">
        <v>3592.679</v>
      </c>
      <c r="D34" s="57">
        <v>3124.15</v>
      </c>
      <c r="E34" s="77">
        <f t="shared" si="0"/>
        <v>81.36082731967488</v>
      </c>
      <c r="F34" s="9">
        <f t="shared" si="1"/>
        <v>86.95878479541311</v>
      </c>
      <c r="G34" s="33"/>
    </row>
    <row r="35" spans="1:7" s="37" customFormat="1" ht="14.25">
      <c r="A35" s="27" t="s">
        <v>53</v>
      </c>
      <c r="B35" s="49">
        <f>B24+B25</f>
        <v>2854631.1730000004</v>
      </c>
      <c r="C35" s="61">
        <f>C24+C25</f>
        <v>2159902.609</v>
      </c>
      <c r="D35" s="11">
        <f>D24+D25</f>
        <v>2259728.232</v>
      </c>
      <c r="E35" s="107">
        <f t="shared" si="0"/>
        <v>79.16007690847141</v>
      </c>
      <c r="F35" s="108">
        <f t="shared" si="1"/>
        <v>104.6217650084796</v>
      </c>
      <c r="G35" s="36"/>
    </row>
    <row r="36" spans="1:7" ht="15">
      <c r="A36" s="27" t="s">
        <v>54</v>
      </c>
      <c r="B36" s="59"/>
      <c r="C36" s="61"/>
      <c r="D36" s="58"/>
      <c r="E36" s="77"/>
      <c r="F36" s="9"/>
      <c r="G36" s="33"/>
    </row>
    <row r="37" spans="1:7" ht="15">
      <c r="A37" s="24" t="s">
        <v>38</v>
      </c>
      <c r="B37" s="59">
        <v>620</v>
      </c>
      <c r="C37" s="60">
        <v>510.8</v>
      </c>
      <c r="D37" s="58">
        <v>497.956</v>
      </c>
      <c r="E37" s="77">
        <f t="shared" si="0"/>
        <v>80.31548387096774</v>
      </c>
      <c r="F37" s="9">
        <f t="shared" si="1"/>
        <v>97.48551292090838</v>
      </c>
      <c r="G37" s="33"/>
    </row>
    <row r="38" spans="1:7" ht="30">
      <c r="A38" s="24" t="s">
        <v>84</v>
      </c>
      <c r="B38" s="59"/>
      <c r="C38" s="60"/>
      <c r="D38" s="58">
        <v>1.049</v>
      </c>
      <c r="E38" s="77"/>
      <c r="F38" s="9"/>
      <c r="G38" s="33"/>
    </row>
    <row r="39" spans="1:7" ht="68.25" customHeight="1">
      <c r="A39" s="24" t="s">
        <v>55</v>
      </c>
      <c r="B39" s="59">
        <v>170</v>
      </c>
      <c r="C39" s="60">
        <v>162.4</v>
      </c>
      <c r="D39" s="59">
        <v>241.18</v>
      </c>
      <c r="E39" s="77">
        <f t="shared" si="0"/>
        <v>141.87058823529412</v>
      </c>
      <c r="F39" s="9">
        <f t="shared" si="1"/>
        <v>148.50985221674878</v>
      </c>
      <c r="G39" s="33"/>
    </row>
    <row r="40" spans="1:7" ht="60">
      <c r="A40" s="29" t="s">
        <v>65</v>
      </c>
      <c r="B40" s="59">
        <v>70</v>
      </c>
      <c r="C40" s="60">
        <v>59.5</v>
      </c>
      <c r="D40" s="59">
        <v>102.348</v>
      </c>
      <c r="E40" s="77">
        <f t="shared" si="0"/>
        <v>146.21142857142857</v>
      </c>
      <c r="F40" s="9">
        <f t="shared" si="1"/>
        <v>172.01344537815126</v>
      </c>
      <c r="G40" s="33"/>
    </row>
    <row r="41" spans="1:7" ht="36" customHeight="1">
      <c r="A41" s="24" t="s">
        <v>56</v>
      </c>
      <c r="B41" s="59">
        <v>965</v>
      </c>
      <c r="C41" s="60">
        <v>957.5</v>
      </c>
      <c r="D41" s="59">
        <v>1363.851</v>
      </c>
      <c r="E41" s="77">
        <f t="shared" si="0"/>
        <v>141.3317098445596</v>
      </c>
      <c r="F41" s="9">
        <f t="shared" si="1"/>
        <v>142.43874673629244</v>
      </c>
      <c r="G41" s="33"/>
    </row>
    <row r="42" spans="1:7" ht="38.25" customHeight="1">
      <c r="A42" s="66" t="s">
        <v>73</v>
      </c>
      <c r="B42" s="59">
        <v>1050</v>
      </c>
      <c r="C42" s="60">
        <v>845</v>
      </c>
      <c r="D42" s="59">
        <v>845.6</v>
      </c>
      <c r="E42" s="77">
        <f t="shared" si="0"/>
        <v>80.53333333333333</v>
      </c>
      <c r="F42" s="9">
        <f t="shared" si="1"/>
        <v>100.07100591715977</v>
      </c>
      <c r="G42" s="33"/>
    </row>
    <row r="43" spans="1:7" ht="25.5" customHeight="1">
      <c r="A43" s="24" t="s">
        <v>76</v>
      </c>
      <c r="B43" s="29"/>
      <c r="C43" s="24"/>
      <c r="D43" s="103">
        <v>76.608</v>
      </c>
      <c r="E43" s="77"/>
      <c r="F43" s="9"/>
      <c r="G43" s="33"/>
    </row>
    <row r="44" spans="1:7" s="53" customFormat="1" ht="48" customHeight="1">
      <c r="A44" s="73" t="s">
        <v>81</v>
      </c>
      <c r="B44" s="59"/>
      <c r="C44" s="60"/>
      <c r="D44" s="59">
        <v>-33.658</v>
      </c>
      <c r="E44" s="77"/>
      <c r="F44" s="9"/>
      <c r="G44" s="52"/>
    </row>
    <row r="45" spans="1:6" s="52" customFormat="1" ht="24.75" customHeight="1">
      <c r="A45" s="72" t="s">
        <v>57</v>
      </c>
      <c r="B45" s="49">
        <f>SUM(B37:B42)</f>
        <v>2875</v>
      </c>
      <c r="C45" s="49">
        <f>SUM(C37:C42)</f>
        <v>2535.2</v>
      </c>
      <c r="D45" s="49">
        <f>SUM(D37:D44)</f>
        <v>3094.934</v>
      </c>
      <c r="E45" s="107">
        <f t="shared" si="0"/>
        <v>107.64987826086958</v>
      </c>
      <c r="F45" s="108">
        <f t="shared" si="1"/>
        <v>122.07849479331021</v>
      </c>
    </row>
    <row r="46" spans="1:6" s="63" customFormat="1" ht="18" customHeight="1">
      <c r="A46" s="72" t="s">
        <v>58</v>
      </c>
      <c r="B46" s="49">
        <f>B35+B45</f>
        <v>2857506.1730000004</v>
      </c>
      <c r="C46" s="49">
        <f>C35+C45</f>
        <v>2162437.8090000004</v>
      </c>
      <c r="D46" s="49">
        <f>D35+D45</f>
        <v>2262823.1659999997</v>
      </c>
      <c r="E46" s="107">
        <f t="shared" si="0"/>
        <v>79.18874112612457</v>
      </c>
      <c r="F46" s="108">
        <f t="shared" si="1"/>
        <v>104.64223093872104</v>
      </c>
    </row>
    <row r="47" spans="1:6" s="97" customFormat="1" ht="43.5" customHeight="1">
      <c r="A47" s="109" t="s">
        <v>64</v>
      </c>
      <c r="B47" s="110">
        <v>705.5</v>
      </c>
      <c r="C47" s="60">
        <f>405.5+300</f>
        <v>705.5</v>
      </c>
      <c r="D47" s="60">
        <v>1588.055</v>
      </c>
      <c r="E47" s="111" t="s">
        <v>100</v>
      </c>
      <c r="F47" s="111" t="s">
        <v>100</v>
      </c>
    </row>
    <row r="48" spans="1:7" ht="17.25" customHeight="1">
      <c r="A48" s="26" t="s">
        <v>59</v>
      </c>
      <c r="B48" s="49">
        <f>B46+B47</f>
        <v>2858211.6730000004</v>
      </c>
      <c r="C48" s="62">
        <f>C46+C47</f>
        <v>2163143.3090000004</v>
      </c>
      <c r="D48" s="49">
        <f>D46+D47</f>
        <v>2264411.221</v>
      </c>
      <c r="E48" s="107">
        <f t="shared" si="0"/>
        <v>79.22475589861604</v>
      </c>
      <c r="F48" s="108">
        <f t="shared" si="1"/>
        <v>104.68151654948903</v>
      </c>
      <c r="G48" s="34"/>
    </row>
    <row r="49" spans="3:6" ht="12.75">
      <c r="C49" s="34"/>
      <c r="D49" s="104"/>
      <c r="E49" s="34"/>
      <c r="F49" s="34"/>
    </row>
    <row r="50" ht="308.25" customHeight="1"/>
    <row r="51" spans="1:2" ht="12.75">
      <c r="A51" s="55"/>
      <c r="B51" s="71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="75" zoomScaleNormal="75" zoomScalePageLayoutView="0" workbookViewId="0" topLeftCell="A10">
      <selection activeCell="D22" sqref="D22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3.875" style="5" customWidth="1"/>
    <col min="4" max="4" width="16.75390625" style="1" customWidth="1"/>
    <col min="5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15">
      <c r="A1" s="12"/>
      <c r="B1" s="12"/>
      <c r="C1" s="12"/>
      <c r="D1" s="12"/>
      <c r="E1" s="12"/>
      <c r="F1" s="6"/>
    </row>
    <row r="2" spans="1:6" ht="26.25" customHeight="1">
      <c r="A2" s="112" t="s">
        <v>88</v>
      </c>
      <c r="B2" s="112"/>
      <c r="C2" s="112"/>
      <c r="D2" s="112"/>
      <c r="E2" s="112"/>
      <c r="F2" s="112"/>
    </row>
    <row r="3" spans="1:6" ht="15">
      <c r="A3" s="3"/>
      <c r="B3" s="3"/>
      <c r="C3" s="7"/>
      <c r="D3" s="8"/>
      <c r="E3" s="8"/>
      <c r="F3" s="6"/>
    </row>
    <row r="4" spans="1:6" ht="91.5" customHeight="1">
      <c r="A4" s="86" t="s">
        <v>12</v>
      </c>
      <c r="B4" s="90" t="s">
        <v>75</v>
      </c>
      <c r="C4" s="88" t="s">
        <v>97</v>
      </c>
      <c r="D4" s="86" t="s">
        <v>98</v>
      </c>
      <c r="E4" s="84" t="s">
        <v>82</v>
      </c>
      <c r="F4" s="84" t="s">
        <v>90</v>
      </c>
    </row>
    <row r="5" spans="1:6" ht="0.75" customHeight="1" hidden="1">
      <c r="A5" s="87"/>
      <c r="B5" s="91"/>
      <c r="C5" s="89"/>
      <c r="D5" s="87"/>
      <c r="E5" s="85"/>
      <c r="F5" s="85"/>
    </row>
    <row r="6" spans="1:6" ht="15">
      <c r="A6" s="17" t="s">
        <v>11</v>
      </c>
      <c r="B6" s="70"/>
      <c r="C6" s="15"/>
      <c r="D6" s="101"/>
      <c r="E6" s="16"/>
      <c r="F6" s="14"/>
    </row>
    <row r="7" spans="1:6" ht="16.5" customHeight="1">
      <c r="A7" s="18" t="s">
        <v>0</v>
      </c>
      <c r="B7" s="65">
        <v>928300</v>
      </c>
      <c r="C7" s="60">
        <v>675111.76</v>
      </c>
      <c r="D7" s="50">
        <v>708417.296</v>
      </c>
      <c r="E7" s="77">
        <f>D7/B7*100</f>
        <v>76.31340040935042</v>
      </c>
      <c r="F7" s="9">
        <f>D7/C7*100</f>
        <v>104.93333666710234</v>
      </c>
    </row>
    <row r="8" spans="1:6" ht="16.5" customHeight="1">
      <c r="A8" s="18" t="s">
        <v>1</v>
      </c>
      <c r="B8" s="67">
        <v>2400</v>
      </c>
      <c r="C8" s="60">
        <v>1883.4</v>
      </c>
      <c r="D8" s="50">
        <v>1546.511</v>
      </c>
      <c r="E8" s="77">
        <f aca="true" t="shared" si="0" ref="E8:E48">D8/B8*100</f>
        <v>64.43795833333333</v>
      </c>
      <c r="F8" s="9">
        <f aca="true" t="shared" si="1" ref="F8:F48">D8/C8*100</f>
        <v>82.11272167356907</v>
      </c>
    </row>
    <row r="9" spans="1:6" ht="40.5" customHeight="1">
      <c r="A9" s="19" t="s">
        <v>27</v>
      </c>
      <c r="B9" s="59">
        <v>126000</v>
      </c>
      <c r="C9" s="60">
        <v>96300</v>
      </c>
      <c r="D9" s="50">
        <v>123196.03</v>
      </c>
      <c r="E9" s="77">
        <f t="shared" si="0"/>
        <v>97.77462698412698</v>
      </c>
      <c r="F9" s="9">
        <f t="shared" si="1"/>
        <v>127.92941848390447</v>
      </c>
    </row>
    <row r="10" spans="1:6" s="3" customFormat="1" ht="17.25" customHeight="1">
      <c r="A10" s="8" t="s">
        <v>61</v>
      </c>
      <c r="B10" s="67">
        <f>B11+B15+B17</f>
        <v>417390</v>
      </c>
      <c r="C10" s="60">
        <f>C11+C15+C17</f>
        <v>320180.15</v>
      </c>
      <c r="D10" s="10">
        <f>D11+D15+D16+D17</f>
        <v>348189.512</v>
      </c>
      <c r="E10" s="77">
        <f t="shared" si="0"/>
        <v>83.42066460624355</v>
      </c>
      <c r="F10" s="9">
        <f t="shared" si="1"/>
        <v>108.7480007739393</v>
      </c>
    </row>
    <row r="11" spans="1:6" s="47" customFormat="1" ht="15">
      <c r="A11" s="20" t="s">
        <v>66</v>
      </c>
      <c r="B11" s="74">
        <f>SUM(B12:B14)</f>
        <v>250565</v>
      </c>
      <c r="C11" s="75">
        <f>C12+C13+C14</f>
        <v>190917</v>
      </c>
      <c r="D11" s="40">
        <f>D12+D13+D14</f>
        <v>207410.93600000002</v>
      </c>
      <c r="E11" s="77">
        <f t="shared" si="0"/>
        <v>82.77729770718177</v>
      </c>
      <c r="F11" s="9">
        <f t="shared" si="1"/>
        <v>108.6393228471011</v>
      </c>
    </row>
    <row r="12" spans="1:6" s="47" customFormat="1" ht="30">
      <c r="A12" s="21" t="s">
        <v>26</v>
      </c>
      <c r="B12" s="74">
        <v>17470</v>
      </c>
      <c r="C12" s="75">
        <v>13446</v>
      </c>
      <c r="D12" s="51">
        <v>15382.309</v>
      </c>
      <c r="E12" s="77">
        <f t="shared" si="0"/>
        <v>88.04985117344017</v>
      </c>
      <c r="F12" s="9">
        <f t="shared" si="1"/>
        <v>114.40063215826268</v>
      </c>
    </row>
    <row r="13" spans="1:6" s="47" customFormat="1" ht="15">
      <c r="A13" s="22" t="s">
        <v>68</v>
      </c>
      <c r="B13" s="74">
        <v>228100</v>
      </c>
      <c r="C13" s="75">
        <v>172755</v>
      </c>
      <c r="D13" s="51">
        <v>190266.662</v>
      </c>
      <c r="E13" s="77">
        <f t="shared" si="0"/>
        <v>83.41370539237177</v>
      </c>
      <c r="F13" s="9">
        <f t="shared" si="1"/>
        <v>110.13670342392405</v>
      </c>
    </row>
    <row r="14" spans="1:6" s="47" customFormat="1" ht="15">
      <c r="A14" s="20" t="s">
        <v>19</v>
      </c>
      <c r="B14" s="74">
        <v>4995</v>
      </c>
      <c r="C14" s="75">
        <v>4716</v>
      </c>
      <c r="D14" s="51">
        <v>1761.965</v>
      </c>
      <c r="E14" s="77">
        <f t="shared" si="0"/>
        <v>35.27457457457457</v>
      </c>
      <c r="F14" s="9">
        <f t="shared" si="1"/>
        <v>37.36142917726887</v>
      </c>
    </row>
    <row r="15" spans="1:6" s="47" customFormat="1" ht="15">
      <c r="A15" s="23" t="s">
        <v>2</v>
      </c>
      <c r="B15" s="74">
        <v>195</v>
      </c>
      <c r="C15" s="75">
        <v>133.15</v>
      </c>
      <c r="D15" s="51">
        <v>187.781</v>
      </c>
      <c r="E15" s="77">
        <f t="shared" si="0"/>
        <v>96.29794871794873</v>
      </c>
      <c r="F15" s="9">
        <f t="shared" si="1"/>
        <v>141.02966579046188</v>
      </c>
    </row>
    <row r="16" spans="1:6" s="47" customFormat="1" ht="60">
      <c r="A16" s="23" t="s">
        <v>70</v>
      </c>
      <c r="B16" s="74"/>
      <c r="C16" s="75"/>
      <c r="D16" s="51">
        <v>-105.302</v>
      </c>
      <c r="E16" s="77"/>
      <c r="F16" s="9"/>
    </row>
    <row r="17" spans="1:6" s="47" customFormat="1" ht="15">
      <c r="A17" s="23" t="s">
        <v>21</v>
      </c>
      <c r="B17" s="74">
        <v>166630</v>
      </c>
      <c r="C17" s="75">
        <v>129130</v>
      </c>
      <c r="D17" s="51">
        <v>140696.097</v>
      </c>
      <c r="E17" s="77">
        <f t="shared" si="0"/>
        <v>84.43623417151774</v>
      </c>
      <c r="F17" s="9">
        <f t="shared" si="1"/>
        <v>108.95694029272826</v>
      </c>
    </row>
    <row r="18" spans="1:6" ht="16.5" customHeight="1">
      <c r="A18" s="18" t="s">
        <v>13</v>
      </c>
      <c r="B18" s="59">
        <v>150</v>
      </c>
      <c r="C18" s="60">
        <v>111</v>
      </c>
      <c r="D18" s="50">
        <v>-553.257</v>
      </c>
      <c r="E18" s="77"/>
      <c r="F18" s="9"/>
    </row>
    <row r="19" spans="1:6" ht="28.5" customHeight="1">
      <c r="A19" s="24" t="s">
        <v>3</v>
      </c>
      <c r="B19" s="59">
        <v>14210</v>
      </c>
      <c r="C19" s="60">
        <v>10960</v>
      </c>
      <c r="D19" s="50">
        <v>10915.571</v>
      </c>
      <c r="E19" s="77">
        <f t="shared" si="0"/>
        <v>76.8161224489796</v>
      </c>
      <c r="F19" s="9">
        <f t="shared" si="1"/>
        <v>99.59462591240876</v>
      </c>
    </row>
    <row r="20" spans="1:6" ht="77.25" customHeight="1">
      <c r="A20" s="24" t="s">
        <v>28</v>
      </c>
      <c r="B20" s="59">
        <v>8400</v>
      </c>
      <c r="C20" s="60">
        <v>6485</v>
      </c>
      <c r="D20" s="50">
        <v>8216.904</v>
      </c>
      <c r="E20" s="77">
        <f t="shared" si="0"/>
        <v>97.82028571428572</v>
      </c>
      <c r="F20" s="9">
        <f t="shared" si="1"/>
        <v>126.7063068619892</v>
      </c>
    </row>
    <row r="21" spans="1:6" ht="15" customHeight="1">
      <c r="A21" s="24" t="s">
        <v>4</v>
      </c>
      <c r="B21" s="59">
        <v>5800</v>
      </c>
      <c r="C21" s="60">
        <v>4462.5</v>
      </c>
      <c r="D21" s="50">
        <v>4179.039</v>
      </c>
      <c r="E21" s="77">
        <f t="shared" si="0"/>
        <v>72.05239655172413</v>
      </c>
      <c r="F21" s="9">
        <f t="shared" si="1"/>
        <v>93.64793277310925</v>
      </c>
    </row>
    <row r="22" spans="1:6" ht="33.75" customHeight="1">
      <c r="A22" s="24" t="s">
        <v>79</v>
      </c>
      <c r="B22" s="59">
        <v>17100</v>
      </c>
      <c r="C22" s="60">
        <v>17100</v>
      </c>
      <c r="D22" s="50">
        <v>27540.984</v>
      </c>
      <c r="E22" s="77">
        <f t="shared" si="0"/>
        <v>161.05838596491228</v>
      </c>
      <c r="F22" s="9">
        <f t="shared" si="1"/>
        <v>161.05838596491228</v>
      </c>
    </row>
    <row r="23" spans="1:6" ht="15" customHeight="1">
      <c r="A23" s="25" t="s">
        <v>20</v>
      </c>
      <c r="B23" s="59">
        <v>3430</v>
      </c>
      <c r="C23" s="60">
        <v>2650</v>
      </c>
      <c r="D23" s="65">
        <v>4098.123</v>
      </c>
      <c r="E23" s="77">
        <f t="shared" si="0"/>
        <v>119.47880466472303</v>
      </c>
      <c r="F23" s="9">
        <f t="shared" si="1"/>
        <v>154.6461509433962</v>
      </c>
    </row>
    <row r="24" spans="1:6" s="2" customFormat="1" ht="16.5" customHeight="1">
      <c r="A24" s="26" t="s">
        <v>14</v>
      </c>
      <c r="B24" s="49">
        <f>B7+B8+B9+B10++B18+B19+B20+B21+B23+B22</f>
        <v>1523180</v>
      </c>
      <c r="C24" s="49">
        <f>C7+C8+C9+C10++C18+C19+C20+C21+C23+C22</f>
        <v>1135243.81</v>
      </c>
      <c r="D24" s="49">
        <f>D7+D8+D9+D10+D18+D19+D20+D21+D23+D22</f>
        <v>1235746.713</v>
      </c>
      <c r="E24" s="107">
        <f t="shared" si="0"/>
        <v>81.12939462177812</v>
      </c>
      <c r="F24" s="108">
        <f t="shared" si="1"/>
        <v>108.85297960796632</v>
      </c>
    </row>
    <row r="25" spans="1:6" s="2" customFormat="1" ht="15" customHeight="1">
      <c r="A25" s="41" t="s">
        <v>67</v>
      </c>
      <c r="B25" s="74">
        <f>SUM(B26:B34)</f>
        <v>1331451.1730000002</v>
      </c>
      <c r="C25" s="75">
        <f>SUM(C26:C34)</f>
        <v>1024658.799</v>
      </c>
      <c r="D25" s="75">
        <f>SUM(D26:D34)</f>
        <v>1023981.519</v>
      </c>
      <c r="E25" s="77">
        <f t="shared" si="0"/>
        <v>76.90717765434721</v>
      </c>
      <c r="F25" s="9">
        <f t="shared" si="1"/>
        <v>99.9339018997679</v>
      </c>
    </row>
    <row r="26" spans="1:6" s="2" customFormat="1" ht="135.75" customHeight="1">
      <c r="A26" s="42" t="s">
        <v>22</v>
      </c>
      <c r="B26" s="74">
        <v>425980</v>
      </c>
      <c r="C26" s="76">
        <v>338599.127</v>
      </c>
      <c r="D26" s="57">
        <v>338599.127</v>
      </c>
      <c r="E26" s="77">
        <f t="shared" si="0"/>
        <v>79.48709493403445</v>
      </c>
      <c r="F26" s="9">
        <f t="shared" si="1"/>
        <v>100</v>
      </c>
    </row>
    <row r="27" spans="1:6" s="2" customFormat="1" ht="137.25" customHeight="1">
      <c r="A27" s="42" t="s">
        <v>15</v>
      </c>
      <c r="B27" s="74">
        <v>233260.1</v>
      </c>
      <c r="C27" s="76">
        <v>185144.829</v>
      </c>
      <c r="D27" s="57">
        <v>185144.482</v>
      </c>
      <c r="E27" s="77">
        <f t="shared" si="0"/>
        <v>79.37254678361192</v>
      </c>
      <c r="F27" s="9">
        <f t="shared" si="1"/>
        <v>99.99981257915661</v>
      </c>
    </row>
    <row r="28" spans="1:6" s="2" customFormat="1" ht="93" customHeight="1">
      <c r="A28" s="42" t="s">
        <v>23</v>
      </c>
      <c r="B28" s="74">
        <v>291.9</v>
      </c>
      <c r="C28" s="75">
        <v>291.9</v>
      </c>
      <c r="D28" s="57">
        <v>291.9</v>
      </c>
      <c r="E28" s="77">
        <f t="shared" si="0"/>
        <v>100</v>
      </c>
      <c r="F28" s="9">
        <f t="shared" si="1"/>
        <v>100</v>
      </c>
    </row>
    <row r="29" spans="1:6" s="2" customFormat="1" ht="43.5" customHeight="1">
      <c r="A29" s="42" t="s">
        <v>5</v>
      </c>
      <c r="B29" s="74">
        <v>309413.5</v>
      </c>
      <c r="C29" s="75">
        <v>234206.6</v>
      </c>
      <c r="D29" s="57">
        <v>234206.6</v>
      </c>
      <c r="E29" s="77">
        <f t="shared" si="0"/>
        <v>75.69372377094084</v>
      </c>
      <c r="F29" s="9">
        <f t="shared" si="1"/>
        <v>100</v>
      </c>
    </row>
    <row r="30" spans="1:6" s="2" customFormat="1" ht="47.25" customHeight="1">
      <c r="A30" s="42" t="s">
        <v>6</v>
      </c>
      <c r="B30" s="74">
        <v>330173.933</v>
      </c>
      <c r="C30" s="75">
        <v>243653.394</v>
      </c>
      <c r="D30" s="57">
        <v>243653.394</v>
      </c>
      <c r="E30" s="77">
        <f t="shared" si="0"/>
        <v>73.79546646403487</v>
      </c>
      <c r="F30" s="9">
        <f t="shared" si="1"/>
        <v>100</v>
      </c>
    </row>
    <row r="31" spans="1:6" s="2" customFormat="1" ht="150" customHeight="1">
      <c r="A31" s="43" t="s">
        <v>24</v>
      </c>
      <c r="B31" s="74">
        <v>3174.2</v>
      </c>
      <c r="C31" s="75">
        <v>2303.9</v>
      </c>
      <c r="D31" s="57">
        <v>2095.496</v>
      </c>
      <c r="E31" s="77">
        <f t="shared" si="0"/>
        <v>66.01650809652827</v>
      </c>
      <c r="F31" s="9">
        <f t="shared" si="1"/>
        <v>90.95429489127133</v>
      </c>
    </row>
    <row r="32" spans="1:7" s="2" customFormat="1" ht="80.25" customHeight="1">
      <c r="A32" s="43" t="s">
        <v>87</v>
      </c>
      <c r="B32" s="74">
        <v>749.87</v>
      </c>
      <c r="C32" s="75">
        <v>749.87</v>
      </c>
      <c r="D32" s="57">
        <v>749.87</v>
      </c>
      <c r="E32" s="77">
        <f t="shared" si="0"/>
        <v>100</v>
      </c>
      <c r="F32" s="9">
        <f t="shared" si="1"/>
        <v>100</v>
      </c>
      <c r="G32" s="95"/>
    </row>
    <row r="33" spans="1:7" s="2" customFormat="1" ht="80.25" customHeight="1">
      <c r="A33" s="30" t="s">
        <v>95</v>
      </c>
      <c r="B33" s="93">
        <v>24567.8</v>
      </c>
      <c r="C33" s="94">
        <v>16116.5</v>
      </c>
      <c r="D33" s="102">
        <v>16116.5</v>
      </c>
      <c r="E33" s="77">
        <f t="shared" si="0"/>
        <v>65.60009443254992</v>
      </c>
      <c r="F33" s="9">
        <f t="shared" si="1"/>
        <v>100</v>
      </c>
      <c r="G33" s="96"/>
    </row>
    <row r="34" spans="1:6" s="2" customFormat="1" ht="16.5" customHeight="1">
      <c r="A34" s="44" t="s">
        <v>7</v>
      </c>
      <c r="B34" s="74">
        <v>3839.87</v>
      </c>
      <c r="C34" s="76">
        <v>3592.679</v>
      </c>
      <c r="D34" s="57">
        <v>3124.15</v>
      </c>
      <c r="E34" s="77">
        <f t="shared" si="0"/>
        <v>81.36082731967488</v>
      </c>
      <c r="F34" s="9">
        <f t="shared" si="1"/>
        <v>86.95878479541311</v>
      </c>
    </row>
    <row r="35" spans="1:6" s="54" customFormat="1" ht="20.25" customHeight="1">
      <c r="A35" s="48" t="s">
        <v>16</v>
      </c>
      <c r="B35" s="49">
        <f>B24+B25</f>
        <v>2854631.1730000004</v>
      </c>
      <c r="C35" s="61">
        <f>C24+C25</f>
        <v>2159902.609</v>
      </c>
      <c r="D35" s="11">
        <f>D24+D25</f>
        <v>2259728.232</v>
      </c>
      <c r="E35" s="107">
        <f t="shared" si="0"/>
        <v>79.16007690847141</v>
      </c>
      <c r="F35" s="108">
        <f t="shared" si="1"/>
        <v>104.6217650084796</v>
      </c>
    </row>
    <row r="36" spans="1:6" s="2" customFormat="1" ht="16.5" customHeight="1">
      <c r="A36" s="27" t="s">
        <v>17</v>
      </c>
      <c r="B36" s="59"/>
      <c r="C36" s="61"/>
      <c r="D36" s="58"/>
      <c r="E36" s="77"/>
      <c r="F36" s="9"/>
    </row>
    <row r="37" spans="1:6" ht="16.5" customHeight="1">
      <c r="A37" s="24" t="s">
        <v>72</v>
      </c>
      <c r="B37" s="59">
        <v>620</v>
      </c>
      <c r="C37" s="60">
        <v>510.8</v>
      </c>
      <c r="D37" s="58">
        <v>497.956</v>
      </c>
      <c r="E37" s="77">
        <f t="shared" si="0"/>
        <v>80.31548387096774</v>
      </c>
      <c r="F37" s="9">
        <f t="shared" si="1"/>
        <v>97.48551292090838</v>
      </c>
    </row>
    <row r="38" spans="1:6" ht="45" customHeight="1">
      <c r="A38" s="24" t="s">
        <v>85</v>
      </c>
      <c r="B38" s="59"/>
      <c r="C38" s="60"/>
      <c r="D38" s="58">
        <v>1.049</v>
      </c>
      <c r="E38" s="77"/>
      <c r="F38" s="9"/>
    </row>
    <row r="39" spans="1:6" ht="68.25" customHeight="1">
      <c r="A39" s="39" t="s">
        <v>25</v>
      </c>
      <c r="B39" s="59">
        <v>170</v>
      </c>
      <c r="C39" s="60">
        <v>162.4</v>
      </c>
      <c r="D39" s="59">
        <v>241.18</v>
      </c>
      <c r="E39" s="77">
        <f t="shared" si="0"/>
        <v>141.87058823529412</v>
      </c>
      <c r="F39" s="9">
        <f t="shared" si="1"/>
        <v>148.50985221674878</v>
      </c>
    </row>
    <row r="40" spans="1:6" ht="60.75" customHeight="1">
      <c r="A40" s="39" t="s">
        <v>63</v>
      </c>
      <c r="B40" s="59">
        <v>70</v>
      </c>
      <c r="C40" s="60">
        <v>59.5</v>
      </c>
      <c r="D40" s="59">
        <v>102.348</v>
      </c>
      <c r="E40" s="77">
        <f t="shared" si="0"/>
        <v>146.21142857142857</v>
      </c>
      <c r="F40" s="9">
        <f t="shared" si="1"/>
        <v>172.01344537815126</v>
      </c>
    </row>
    <row r="41" spans="1:6" s="38" customFormat="1" ht="45.75" customHeight="1">
      <c r="A41" s="39" t="s">
        <v>8</v>
      </c>
      <c r="B41" s="59">
        <v>965</v>
      </c>
      <c r="C41" s="60">
        <v>957.5</v>
      </c>
      <c r="D41" s="59">
        <v>1363.851</v>
      </c>
      <c r="E41" s="77">
        <f t="shared" si="0"/>
        <v>141.3317098445596</v>
      </c>
      <c r="F41" s="9">
        <f t="shared" si="1"/>
        <v>142.43874673629244</v>
      </c>
    </row>
    <row r="42" spans="1:6" s="38" customFormat="1" ht="39.75" customHeight="1">
      <c r="A42" s="66" t="s">
        <v>74</v>
      </c>
      <c r="B42" s="59">
        <v>1050</v>
      </c>
      <c r="C42" s="60">
        <v>845</v>
      </c>
      <c r="D42" s="59">
        <v>845.6</v>
      </c>
      <c r="E42" s="77">
        <f t="shared" si="0"/>
        <v>80.53333333333333</v>
      </c>
      <c r="F42" s="9">
        <f t="shared" si="1"/>
        <v>100.07100591715977</v>
      </c>
    </row>
    <row r="43" spans="1:6" s="38" customFormat="1" ht="15.75" customHeight="1">
      <c r="A43" s="39" t="s">
        <v>77</v>
      </c>
      <c r="B43" s="29"/>
      <c r="C43" s="24"/>
      <c r="D43" s="103">
        <v>76.608</v>
      </c>
      <c r="E43" s="77"/>
      <c r="F43" s="9"/>
    </row>
    <row r="44" spans="1:6" s="38" customFormat="1" ht="54" customHeight="1">
      <c r="A44" s="24" t="s">
        <v>80</v>
      </c>
      <c r="B44" s="59"/>
      <c r="C44" s="60"/>
      <c r="D44" s="59">
        <v>-33.658</v>
      </c>
      <c r="E44" s="77"/>
      <c r="F44" s="9"/>
    </row>
    <row r="45" spans="1:6" s="38" customFormat="1" ht="25.5" customHeight="1">
      <c r="A45" s="27" t="s">
        <v>9</v>
      </c>
      <c r="B45" s="49">
        <f>SUM(B37:B42)</f>
        <v>2875</v>
      </c>
      <c r="C45" s="49">
        <f>SUM(C37:C42)</f>
        <v>2535.2</v>
      </c>
      <c r="D45" s="49">
        <f>SUM(D37:D44)</f>
        <v>3094.934</v>
      </c>
      <c r="E45" s="107">
        <f t="shared" si="0"/>
        <v>107.64987826086958</v>
      </c>
      <c r="F45" s="108">
        <f t="shared" si="1"/>
        <v>122.07849479331021</v>
      </c>
    </row>
    <row r="46" spans="1:6" s="78" customFormat="1" ht="18.75" customHeight="1">
      <c r="A46" s="48" t="s">
        <v>10</v>
      </c>
      <c r="B46" s="49">
        <f>B35+B45</f>
        <v>2857506.1730000004</v>
      </c>
      <c r="C46" s="49">
        <f>C35+C45</f>
        <v>2162437.8090000004</v>
      </c>
      <c r="D46" s="49">
        <f>D35+D45</f>
        <v>2262823.1659999997</v>
      </c>
      <c r="E46" s="107">
        <f t="shared" si="0"/>
        <v>79.18874112612457</v>
      </c>
      <c r="F46" s="108">
        <f t="shared" si="1"/>
        <v>104.64223093872104</v>
      </c>
    </row>
    <row r="47" spans="1:6" ht="45">
      <c r="A47" s="106" t="s">
        <v>83</v>
      </c>
      <c r="B47" s="110">
        <v>705.5</v>
      </c>
      <c r="C47" s="60">
        <f>405.5+300</f>
        <v>705.5</v>
      </c>
      <c r="D47" s="60">
        <v>1588.055</v>
      </c>
      <c r="E47" s="111" t="s">
        <v>101</v>
      </c>
      <c r="F47" s="111" t="s">
        <v>101</v>
      </c>
    </row>
    <row r="48" spans="1:6" ht="14.25">
      <c r="A48" s="56" t="s">
        <v>18</v>
      </c>
      <c r="B48" s="49">
        <f>B46+B47</f>
        <v>2858211.6730000004</v>
      </c>
      <c r="C48" s="62">
        <f>C46+C47</f>
        <v>2163143.3090000004</v>
      </c>
      <c r="D48" s="49">
        <f>D46+D47</f>
        <v>2264411.221</v>
      </c>
      <c r="E48" s="107">
        <f t="shared" si="0"/>
        <v>79.22475589861604</v>
      </c>
      <c r="F48" s="108">
        <f t="shared" si="1"/>
        <v>104.68151654948903</v>
      </c>
    </row>
    <row r="49" spans="3:6" ht="14.25">
      <c r="C49" s="34"/>
      <c r="F49" s="64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Garmash</cp:lastModifiedBy>
  <cp:lastPrinted>2016-09-27T07:43:39Z</cp:lastPrinted>
  <dcterms:created xsi:type="dcterms:W3CDTF">2004-07-02T06:40:36Z</dcterms:created>
  <dcterms:modified xsi:type="dcterms:W3CDTF">2016-10-04T06:18:55Z</dcterms:modified>
  <cp:category/>
  <cp:version/>
  <cp:contentType/>
  <cp:contentStatus/>
</cp:coreProperties>
</file>