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27735" windowHeight="12285"/>
  </bookViews>
  <sheets>
    <sheet name="Будівництво Капітальн ремонти" sheetId="1" r:id="rId1"/>
  </sheets>
  <definedNames>
    <definedName name="_xlnm._FilterDatabase" localSheetId="0" hidden="1">'Будівництво Капітальн ремонти'!$A$3:$M$728</definedName>
    <definedName name="Z_005971EF_F918_468C_BD25_66E4F9645745_.wvu.FilterData" localSheetId="0" hidden="1">'Будівництво Капітальн ремонти'!$A$3:$Y$195</definedName>
    <definedName name="Z_01DFF1B6_CEF8_410A_9F3C_632D5E9982AA_.wvu.FilterData" localSheetId="0" hidden="1">'Будівництво Капітальн ремонти'!$A$3:$BK$43</definedName>
    <definedName name="Z_04FA63F9_2E56_4F13_A11D_5638017E71B8_.wvu.FilterData" localSheetId="0" hidden="1">'Будівництво Капітальн ремонти'!$A$3:$Y$195</definedName>
    <definedName name="Z_0712C8CF_1B2E_454C_A917_7D6E33313D22_.wvu.FilterData" localSheetId="0" hidden="1">'Будівництво Капітальн ремонти'!$A$2:$G$3</definedName>
    <definedName name="Z_0807BC37_3C63_4F33_8764_08C0EDADAA6D_.wvu.FilterData" localSheetId="0" hidden="1">'Будівництво Капітальн ремонти'!$A$2:$G$3</definedName>
    <definedName name="Z_0807BC37_3C63_4F33_8764_08C0EDADAA6D_.wvu.PrintTitles" localSheetId="0" hidden="1">'Будівництво Капітальн ремонти'!$2:$3</definedName>
    <definedName name="Z_0CAD288D_3D93_4121_9E18_6A575266150B_.wvu.FilterData" localSheetId="0" hidden="1">'Будівництво Капітальн ремонти'!$A$3:$XEZ$195</definedName>
    <definedName name="Z_193BCC40_9C09_41FF_8840_244508B0D778_.wvu.FilterData" localSheetId="0" hidden="1">'Будівництво Капітальн ремонти'!$A$3:$M$711</definedName>
    <definedName name="Z_2146256A_1085_4DE4_B1BC_94DB5D0FC0F1_.wvu.FilterData" localSheetId="0" hidden="1">'Будівництво Капітальн ремонти'!$A$2:$G$3</definedName>
    <definedName name="Z_237E48EE_855D_4E22_A215_D7BA155C0632_.wvu.FilterData" localSheetId="0" hidden="1">'Будівництво Капітальн ремонти'!$A$2:$G$3</definedName>
    <definedName name="Z_237E48EE_855D_4E22_A215_D7BA155C0632_.wvu.PrintTitles" localSheetId="0" hidden="1">'Будівництво Капітальн ремонти'!$2:$3</definedName>
    <definedName name="Z_25D80E02_DE87_403B_A2BD_704FFA9D66DA_.wvu.FilterData" localSheetId="0" hidden="1">'Будівництво Капітальн ремонти'!$A$3:$Y$195</definedName>
    <definedName name="Z_25D80E02_DE87_403B_A2BD_704FFA9D66DA_.wvu.PrintTitles" localSheetId="0" hidden="1">'Будівництво Капітальн ремонти'!$2:$3</definedName>
    <definedName name="Z_28415913_7AB1_4A02_AA60_C073714C3F09_.wvu.FilterData" localSheetId="0" hidden="1">'Будівництво Капітальн ремонти'!$A$3:$BK$43</definedName>
    <definedName name="Z_302451A2_30FE_4602_BE3B_541073D7AEBA_.wvu.FilterData" localSheetId="0" hidden="1">'Будівництво Капітальн ремонти'!$A$3:$BK$43</definedName>
    <definedName name="Z_340C5B7D_16F8_43BC_BEC9_CA5089C2FDCD_.wvu.FilterData" localSheetId="0" hidden="1">'Будівництво Капітальн ремонти'!$A$3:$XEZ$195</definedName>
    <definedName name="Z_373C6CF9_23BB_4CF5_B1A6_873AA5A22ED1_.wvu.FilterData" localSheetId="0" hidden="1">'Будівництво Капітальн ремонти'!$A$3:$BK$43</definedName>
    <definedName name="Z_3BE01B30_3FF8_40C2_9792_578D6EC2F22D_.wvu.FilterData" localSheetId="0" hidden="1">'Будівництво Капітальн ремонти'!$A$3:$BK$43</definedName>
    <definedName name="Z_436A1965_C17E_45AD_8476_CFF58DA45F66_.wvu.FilterData" localSheetId="0" hidden="1">'Будівництво Капітальн ремонти'!$A$3:$M$728</definedName>
    <definedName name="Z_436A1965_C17E_45AD_8476_CFF58DA45F66_.wvu.PrintTitles" localSheetId="0" hidden="1">'Будівництво Капітальн ремонти'!$2:$3</definedName>
    <definedName name="Z_43A03245_53A5_4659_9E38_5CAD9D54BED8_.wvu.FilterData" localSheetId="0" hidden="1">'Будівництво Капітальн ремонти'!$A$2:$G$3</definedName>
    <definedName name="Z_474AD9E5_0631_470C_B2E5_D350E1431DBA_.wvu.FilterData" localSheetId="0" hidden="1">'Будівництво Капітальн ремонти'!$A$3:$XEZ$195</definedName>
    <definedName name="Z_4D494E37_21A4_41F8_BD77_D1C44D691FA4_.wvu.FilterData" localSheetId="0" hidden="1">'Будівництво Капітальн ремонти'!$A$3:$M$711</definedName>
    <definedName name="Z_4D494E37_21A4_41F8_BD77_D1C44D691FA4_.wvu.PrintTitles" localSheetId="0" hidden="1">'Будівництво Капітальн ремонти'!$2:$3</definedName>
    <definedName name="Z_5353A7D7_40DB_4C7C_B73E_9BD41A6C5998_.wvu.FilterData" localSheetId="0" hidden="1">'Будівництво Капітальн ремонти'!$A$2:$G$3</definedName>
    <definedName name="Z_567529EF_3863_4313_AD96_FB42F3AE3F13_.wvu.FilterData" localSheetId="0" hidden="1">'Будівництво Капітальн ремонти'!$A$3:$M$711</definedName>
    <definedName name="Z_5806AF68_1B93_49C8_84FC_33B7F4AB7F7D_.wvu.FilterData" localSheetId="0" hidden="1">'Будівництво Капітальн ремонти'!$A$3:$M$711</definedName>
    <definedName name="Z_592BCC2D_C80C_4ED6_BF39_105E1BEB677B_.wvu.FilterData" localSheetId="0" hidden="1">'Будівництво Капітальн ремонти'!$A$3:$M$728</definedName>
    <definedName name="Z_592BCC2D_C80C_4ED6_BF39_105E1BEB677B_.wvu.PrintTitles" localSheetId="0" hidden="1">'Будівництво Капітальн ремонти'!$2:$3</definedName>
    <definedName name="Z_6235BC21_3D25_4E8C_898E_855DDDDD2566_.wvu.FilterData" localSheetId="0" hidden="1">'Будівництво Капітальн ремонти'!$A$3:$BK$43</definedName>
    <definedName name="Z_6235BC21_3D25_4E8C_898E_855DDDDD2566_.wvu.PrintTitles" localSheetId="0" hidden="1">'Будівництво Капітальн ремонти'!$2:$3</definedName>
    <definedName name="Z_63624039_79B7_4B53_8C9B_62AEAD1FE854_.wvu.FilterData" localSheetId="0" hidden="1">'Будівництво Капітальн ремонти'!$A$3:$Y$195</definedName>
    <definedName name="Z_63624039_79B7_4B53_8C9B_62AEAD1FE854_.wvu.PrintTitles" localSheetId="0" hidden="1">'Будівництво Капітальн ремонти'!$2:$3</definedName>
    <definedName name="Z_67F93DAC_A070_420F_B775_261F35C9721F_.wvu.FilterData" localSheetId="0" hidden="1">'Будівництво Капітальн ремонти'!$A$2:$G$3</definedName>
    <definedName name="Z_6C44D0DE_ADF0_4756_855B_4978F9F90A71_.wvu.FilterData" localSheetId="0" hidden="1">'Будівництво Капітальн ремонти'!$A$2:$G$3</definedName>
    <definedName name="Z_6C4C0A1E_9F55_46A5_9256_CBEA636F78CA_.wvu.FilterData" localSheetId="0" hidden="1">'Будівництво Капітальн ремонти'!$A$2:$G$3</definedName>
    <definedName name="Z_6C4C0A1E_9F55_46A5_9256_CBEA636F78CA_.wvu.PrintTitles" localSheetId="0" hidden="1">'Будівництво Капітальн ремонти'!$2:$3</definedName>
    <definedName name="Z_6C9AB91F_5ABC_4200_8365_900A36680771_.wvu.FilterData" localSheetId="0" hidden="1">'Будівництво Капітальн ремонти'!$A$2:$G$3</definedName>
    <definedName name="Z_70AF0F29_B7F4_4E0E_8892_FCED68CB2722_.wvu.FilterData" localSheetId="0" hidden="1">'Будівництво Капітальн ремонти'!$A$3:$XEZ$195</definedName>
    <definedName name="Z_880B0293_1E83_4F03_A590_98BFE28A2EAD_.wvu.FilterData" localSheetId="0" hidden="1">'Будівництво Капітальн ремонти'!$A$3:$P$728</definedName>
    <definedName name="Z_880B0293_1E83_4F03_A590_98BFE28A2EAD_.wvu.PrintArea" localSheetId="0" hidden="1">'Будівництво Капітальн ремонти'!$A$1:$G$195</definedName>
    <definedName name="Z_880B0293_1E83_4F03_A590_98BFE28A2EAD_.wvu.PrintTitles" localSheetId="0" hidden="1">'Будівництво Капітальн ремонти'!$2:$3</definedName>
    <definedName name="Z_92A9DCA8_76BA_45C3_BF45_97A0EAF795B2_.wvu.FilterData" localSheetId="0" hidden="1">'Будівництво Капітальн ремонти'!$A$3:$M$728</definedName>
    <definedName name="Z_92A9DCA8_76BA_45C3_BF45_97A0EAF795B2_.wvu.PrintArea" localSheetId="0" hidden="1">'Будівництво Капітальн ремонти'!$A$1:$G$728</definedName>
    <definedName name="Z_92A9DCA8_76BA_45C3_BF45_97A0EAF795B2_.wvu.PrintTitles" localSheetId="0" hidden="1">'Будівництво Капітальн ремонти'!$2:$3</definedName>
    <definedName name="Z_94A2A2F5_7164_46C6_BF9F_AB5DAA84D213_.wvu.FilterData" localSheetId="0" hidden="1">'Будівництво Капітальн ремонти'!$A$3:$BK$43</definedName>
    <definedName name="Z_94A2A2F5_7164_46C6_BF9F_AB5DAA84D213_.wvu.PrintTitles" localSheetId="0" hidden="1">'Будівництво Капітальн ремонти'!$2:$3</definedName>
    <definedName name="Z_9B348F59_60C9_4B35_8EF0_0CAA0A744718_.wvu.FilterData" localSheetId="0" hidden="1">'Будівництво Капітальн ремонти'!$A$2:$G$3</definedName>
    <definedName name="Z_A1252B65_4D72_4967_8FFE_C9D57468D998_.wvu.FilterData" localSheetId="0" hidden="1">'Будівництво Капітальн ремонти'!$A$3:$BK$43</definedName>
    <definedName name="Z_A840FFB8_8EA2_40E3_BE16_2621F9164B9C_.wvu.FilterData" localSheetId="0" hidden="1">'Будівництво Капітальн ремонти'!$A$2:$G$3</definedName>
    <definedName name="Z_A9491F8C_897A_4DF8_87F6_6CD8431C9F12_.wvu.FilterData" localSheetId="0" hidden="1">'Будівництво Капітальн ремонти'!$A$3:$BK$43</definedName>
    <definedName name="Z_AA6B1375_45E6_42B6_A6AB_8C595BF1C0B3_.wvu.FilterData" localSheetId="0" hidden="1">'Будівництво Капітальн ремонти'!$A$3:$M$728</definedName>
    <definedName name="Z_AA6B1375_45E6_42B6_A6AB_8C595BF1C0B3_.wvu.PrintArea" localSheetId="0" hidden="1">'Будівництво Капітальн ремонти'!$A$1:$G$699</definedName>
    <definedName name="Z_AA6B1375_45E6_42B6_A6AB_8C595BF1C0B3_.wvu.PrintTitles" localSheetId="0" hidden="1">'Будівництво Капітальн ремонти'!$2:$3</definedName>
    <definedName name="Z_AFFF0CD7_F04C_4431_A681_E6B893AFBFAC_.wvu.FilterData" localSheetId="0" hidden="1">'Будівництво Капітальн ремонти'!$A$3:$BK$43</definedName>
    <definedName name="Z_B2B7808A_1DE3_4E8C_BA26_3C1F89D42E45_.wvu.FilterData" localSheetId="0" hidden="1">'Будівництво Капітальн ремонти'!$A$3:$M$711</definedName>
    <definedName name="Z_B2B7808A_1DE3_4E8C_BA26_3C1F89D42E45_.wvu.PrintTitles" localSheetId="0" hidden="1">'Будівництво Капітальн ремонти'!$2:$3</definedName>
    <definedName name="Z_C08C5C12_FFBC_4F4C_9138_5D34ADCEB223_.wvu.FilterData" localSheetId="0" hidden="1">'Будівництво Капітальн ремонти'!$A$2:$G$3</definedName>
    <definedName name="Z_C08C5C12_FFBC_4F4C_9138_5D34ADCEB223_.wvu.PrintTitles" localSheetId="0" hidden="1">'Будівництво Капітальн ремонти'!$2:$3</definedName>
    <definedName name="Z_C27955D4_807E_4F74_AF90_54AA294CBBAD_.wvu.FilterData" localSheetId="0" hidden="1">'Будівництво Капітальн ремонти'!$A$3:$Y$195</definedName>
    <definedName name="Z_C348B516_BE6A_4273_9DE0_2E0F490C9FF0_.wvu.FilterData" localSheetId="0" hidden="1">'Будівництво Капітальн ремонти'!$A$3:$M$728</definedName>
    <definedName name="Z_C348B516_BE6A_4273_9DE0_2E0F490C9FF0_.wvu.PrintTitles" localSheetId="0" hidden="1">'Будівництво Капітальн ремонти'!$2:$3</definedName>
    <definedName name="Z_C431141F_117F_49C7_B3E7_D4961D1E781E_.wvu.FilterData" localSheetId="0" hidden="1">'Будівництво Капітальн ремонти'!$A$3:$M$728</definedName>
    <definedName name="Z_C431141F_117F_49C7_B3E7_D4961D1E781E_.wvu.PrintArea" localSheetId="0" hidden="1">'Будівництво Капітальн ремонти'!$A$1:$G$728</definedName>
    <definedName name="Z_C431141F_117F_49C7_B3E7_D4961D1E781E_.wvu.PrintTitles" localSheetId="0" hidden="1">'Будівництво Капітальн ремонти'!$2:$3</definedName>
    <definedName name="Z_C4E1FC53_13AF_4353_A377_998BCF090C4C_.wvu.FilterData" localSheetId="0" hidden="1">'Будівництво Капітальн ремонти'!$A$3:$M$728</definedName>
    <definedName name="Z_C4E1FC53_13AF_4353_A377_998BCF090C4C_.wvu.PrintTitles" localSheetId="0" hidden="1">'Будівництво Капітальн ремонти'!$2:$3</definedName>
    <definedName name="Z_C6E63E91_D3BD_4244_BAC2_2378C38DF10F_.wvu.FilterData" localSheetId="0" hidden="1">'Будівництво Капітальн ремонти'!$A$2:$G$3</definedName>
    <definedName name="Z_CA43201F_577B_461A_8DF7_C9B35404B678_.wvu.FilterData" localSheetId="0" hidden="1">'Будівництво Капітальн ремонти'!$A$2:$G$3</definedName>
    <definedName name="Z_D4CC40E6_520E_4D39_B031_6A4B1DAB07E5_.wvu.FilterData" localSheetId="0" hidden="1">'Будівництво Капітальн ремонти'!$A$3:$BK$43</definedName>
    <definedName name="Z_D9484880_CF58_47E8_B975_929089AABF51_.wvu.FilterData" localSheetId="0" hidden="1">'Будівництво Капітальн ремонти'!$A$3:$XEZ$195</definedName>
    <definedName name="Z_DB58D692_7C71_425A_AE9F_1114FE51D73B_.wvu.FilterData" localSheetId="0" hidden="1">'Будівництво Капітальн ремонти'!$A$2:$G$3</definedName>
    <definedName name="Z_DB8E018D_E53C_4A0C_95B5_EC31789EF013_.wvu.FilterData" localSheetId="0" hidden="1">'Будівництво Капітальн ремонти'!$A$2:$G$3</definedName>
    <definedName name="Z_DBC485AA_79A3_4B47_8CE4_0508E185DAD7_.wvu.FilterData" localSheetId="0" hidden="1">'Будівництво Капітальн ремонти'!$A$3:$BK$43</definedName>
    <definedName name="Z_E00A1D70_FCEF_4F5E_A095_D6081C47D600_.wvu.FilterData" localSheetId="0" hidden="1">'Будівництво Капітальн ремонти'!$A$2:$G$3</definedName>
    <definedName name="Z_E3C51090_ECC9_4AEB_91B6_CF4B873874FB_.wvu.FilterData" localSheetId="0" hidden="1">'Будівництво Капітальн ремонти'!$A$3:$M$728</definedName>
    <definedName name="Z_E3C51090_ECC9_4AEB_91B6_CF4B873874FB_.wvu.PrintArea" localSheetId="0" hidden="1">'Будівництво Капітальн ремонти'!$A$1:$G$728</definedName>
    <definedName name="Z_E3C51090_ECC9_4AEB_91B6_CF4B873874FB_.wvu.PrintTitles" localSheetId="0" hidden="1">'Будівництво Капітальн ремонти'!$2:$3</definedName>
    <definedName name="Z_EB2530C4_7934_440A_A023_0F790A18E88E_.wvu.FilterData" localSheetId="0" hidden="1">'Будівництво Капітальн ремонти'!$A$2:$G$3</definedName>
    <definedName name="Z_EED4C4C4_2768_4906_8D20_11DE2EB8B1AD_.wvu.FilterData" localSheetId="0" hidden="1">'Будівництво Капітальн ремонти'!$A$2:$G$3</definedName>
    <definedName name="Z_EED4C4C4_2768_4906_8D20_11DE2EB8B1AD_.wvu.PrintTitles" localSheetId="0" hidden="1">'Будівництво Капітальн ремонти'!$2:$3</definedName>
    <definedName name="Z_F98F274B_D1A0_4A29_AA81_6825FE940DE9_.wvu.FilterData" localSheetId="0" hidden="1">'Будівництво Капітальн ремонти'!$A$3:$BK$43</definedName>
    <definedName name="Z_F9EBA6F6_E4E3_47F2_879B_9CEB6937273B_.wvu.FilterData" localSheetId="0" hidden="1">'Будівництво Капітальн ремонти'!$A$2:$G$3</definedName>
    <definedName name="_xlnm.Print_Titles" localSheetId="0">'Будівництво Капітальн ремонти'!$2:$3</definedName>
    <definedName name="_xlnm.Print_Area" localSheetId="0">'Будівництво Капітальн ремонти'!$A$1:$G$728</definedName>
  </definedNames>
  <calcPr calcId="124519"/>
</workbook>
</file>

<file path=xl/calcChain.xml><?xml version="1.0" encoding="utf-8"?>
<calcChain xmlns="http://schemas.openxmlformats.org/spreadsheetml/2006/main">
  <c r="D26" i="1"/>
  <c r="E26"/>
  <c r="F26"/>
  <c r="D31"/>
  <c r="E31"/>
  <c r="F31"/>
  <c r="D38"/>
  <c r="E38"/>
  <c r="F38"/>
  <c r="D42"/>
  <c r="E42"/>
  <c r="F42"/>
  <c r="D44"/>
  <c r="E44"/>
  <c r="F44"/>
  <c r="D56"/>
  <c r="E56"/>
  <c r="E55" s="1"/>
  <c r="E121" s="1"/>
  <c r="F56"/>
  <c r="D107"/>
  <c r="E107"/>
  <c r="F107"/>
  <c r="D110"/>
  <c r="E110"/>
  <c r="F111"/>
  <c r="F110" s="1"/>
  <c r="F55" s="1"/>
  <c r="F121" s="1"/>
  <c r="D114"/>
  <c r="E114"/>
  <c r="F114"/>
  <c r="D117"/>
  <c r="D55" s="1"/>
  <c r="D121" s="1"/>
  <c r="E117"/>
  <c r="F117"/>
  <c r="D123"/>
  <c r="E123"/>
  <c r="F123"/>
  <c r="D125"/>
  <c r="E125"/>
  <c r="F125"/>
  <c r="D127"/>
  <c r="E127"/>
  <c r="F127"/>
  <c r="D129"/>
  <c r="E129"/>
  <c r="F129"/>
  <c r="E138"/>
  <c r="D143"/>
  <c r="E143"/>
  <c r="F143"/>
  <c r="E151"/>
  <c r="D158"/>
  <c r="E158"/>
  <c r="E168" s="1"/>
  <c r="F158"/>
  <c r="E163"/>
  <c r="D164"/>
  <c r="E164"/>
  <c r="F164"/>
  <c r="D167"/>
  <c r="D168" s="1"/>
  <c r="E167"/>
  <c r="F167"/>
  <c r="F168" s="1"/>
  <c r="D195"/>
  <c r="E195"/>
  <c r="F195"/>
  <c r="D232"/>
  <c r="E232"/>
  <c r="F232"/>
  <c r="D234"/>
  <c r="E234"/>
  <c r="F234"/>
  <c r="D236"/>
  <c r="E236"/>
  <c r="F236"/>
  <c r="B259"/>
  <c r="D275"/>
  <c r="E275"/>
  <c r="F275"/>
  <c r="B282"/>
  <c r="B287"/>
  <c r="B292"/>
  <c r="B302"/>
  <c r="B307"/>
  <c r="D312"/>
  <c r="E312"/>
  <c r="F312"/>
  <c r="B314"/>
  <c r="D319"/>
  <c r="E319"/>
  <c r="F319"/>
  <c r="D326"/>
  <c r="E326"/>
  <c r="D338"/>
  <c r="E338"/>
  <c r="B348"/>
  <c r="D351"/>
  <c r="E351"/>
  <c r="B353"/>
  <c r="D358"/>
  <c r="E358"/>
  <c r="F358"/>
  <c r="B376"/>
  <c r="B381"/>
  <c r="D387"/>
  <c r="E387"/>
  <c r="E388" s="1"/>
  <c r="F387"/>
  <c r="D388"/>
  <c r="F388"/>
  <c r="D390"/>
  <c r="E390"/>
  <c r="F390"/>
  <c r="D440"/>
  <c r="D506"/>
  <c r="F546"/>
  <c r="F545" s="1"/>
  <c r="F610" s="1"/>
  <c r="F693" s="1"/>
  <c r="E547"/>
  <c r="E545" s="1"/>
  <c r="F547"/>
  <c r="E551"/>
  <c r="F551"/>
  <c r="D565"/>
  <c r="D545" s="1"/>
  <c r="D610" s="1"/>
  <c r="D693" s="1"/>
  <c r="F588"/>
  <c r="D607"/>
  <c r="E607"/>
  <c r="F607"/>
  <c r="D644"/>
  <c r="E644"/>
  <c r="F644"/>
  <c r="D652"/>
  <c r="E652"/>
  <c r="F652"/>
  <c r="D663"/>
  <c r="E663"/>
  <c r="F663"/>
  <c r="D690"/>
  <c r="E690"/>
  <c r="F690"/>
  <c r="D692"/>
  <c r="E692"/>
  <c r="F692"/>
  <c r="D701"/>
  <c r="E701"/>
  <c r="F701"/>
  <c r="D728"/>
  <c r="E728"/>
  <c r="F728"/>
  <c r="E610" l="1"/>
  <c r="E693" s="1"/>
</calcChain>
</file>

<file path=xl/sharedStrings.xml><?xml version="1.0" encoding="utf-8"?>
<sst xmlns="http://schemas.openxmlformats.org/spreadsheetml/2006/main" count="1808" uniqueCount="1083">
  <si>
    <t>Х</t>
  </si>
  <si>
    <t>ВСЬОГО:</t>
  </si>
  <si>
    <t xml:space="preserve">Капітальний ремонт дорожнього покриття </t>
  </si>
  <si>
    <r>
      <t xml:space="preserve">Капітальний ремонт дорожнього покриття по </t>
    </r>
    <r>
      <rPr>
        <b/>
        <sz val="12"/>
        <rFont val="Times New Roman"/>
        <family val="1"/>
        <charset val="204"/>
      </rPr>
      <t>пров.Середній</t>
    </r>
    <r>
      <rPr>
        <sz val="12"/>
        <rFont val="Times New Roman"/>
        <family val="1"/>
        <charset val="204"/>
      </rPr>
      <t xml:space="preserve"> у приватному секторі в Інгульському районі м. Миколаєва (виготовлення ПКД та експертиза)</t>
    </r>
  </si>
  <si>
    <r>
      <t xml:space="preserve">Капітальний ремонт дорожнього покриття по </t>
    </r>
    <r>
      <rPr>
        <b/>
        <sz val="12"/>
        <rFont val="Times New Roman"/>
        <family val="1"/>
        <charset val="204"/>
      </rPr>
      <t>пров.7 Нагірний</t>
    </r>
    <r>
      <rPr>
        <sz val="12"/>
        <rFont val="Times New Roman"/>
        <family val="1"/>
        <charset val="204"/>
      </rPr>
      <t xml:space="preserve"> у приватному секторі в Інгульському районі м. Миколаєва (виготовлення ПКД та експертиза)</t>
    </r>
  </si>
  <si>
    <r>
      <t xml:space="preserve">Капітальний ремонт дорожнього покриття по </t>
    </r>
    <r>
      <rPr>
        <b/>
        <sz val="12"/>
        <color indexed="8"/>
        <rFont val="Times New Roman"/>
        <family val="1"/>
        <charset val="204"/>
      </rPr>
      <t>вул.Віті Хоменка</t>
    </r>
    <r>
      <rPr>
        <sz val="12"/>
        <color indexed="8"/>
        <rFont val="Times New Roman"/>
        <family val="1"/>
        <charset val="204"/>
      </rPr>
      <t xml:space="preserve"> в Інгульському районі  м.Миколаєва (експертний звіт №15-0394-18 від 05.12.2018) </t>
    </r>
  </si>
  <si>
    <r>
      <t xml:space="preserve">Капітальний ремонт дорожнього покриття по </t>
    </r>
    <r>
      <rPr>
        <b/>
        <sz val="12"/>
        <rFont val="Times New Roman"/>
        <family val="1"/>
        <charset val="204"/>
      </rPr>
      <t>вул.Передова</t>
    </r>
    <r>
      <rPr>
        <sz val="12"/>
        <rFont val="Times New Roman"/>
        <family val="1"/>
        <charset val="204"/>
      </rPr>
      <t xml:space="preserve"> від буд.№ 95 до вул.Паркової (1 черга)  у приватному секторі в Інгульському районі м. Миколаєва»</t>
    </r>
  </si>
  <si>
    <t>Капітальний ремонт мереж зовнішнього освітлення</t>
  </si>
  <si>
    <t>Капітальний ремонт мереж зовнішнього освітлення по вул.Сечевая, Теплая, Машиностроителей, от конечной трамвая7 до ул.Машиностроителей</t>
  </si>
  <si>
    <t>капітальний ремонт тротуарів</t>
  </si>
  <si>
    <r>
      <t xml:space="preserve">Капітальний ремонт тротуару приватного сектору по </t>
    </r>
    <r>
      <rPr>
        <b/>
        <sz val="12"/>
        <rFont val="Times New Roman"/>
        <family val="1"/>
        <charset val="204"/>
      </rPr>
      <t xml:space="preserve">вул.Вінграновського </t>
    </r>
    <r>
      <rPr>
        <sz val="12"/>
        <rFont val="Times New Roman"/>
        <family val="1"/>
        <charset val="204"/>
      </rPr>
      <t>від буд.№37 до буд.№128 по вул.Космонавтів в Інгульському районі м.Миколаєва (виготовлення ПКД та проведення експертизи)</t>
    </r>
  </si>
  <si>
    <t>капітальний ремонт  зупинок громадського транспорту</t>
  </si>
  <si>
    <r>
      <t xml:space="preserve">Капітальний ремонт зупинки громадського транспорту по </t>
    </r>
    <r>
      <rPr>
        <b/>
        <sz val="12"/>
        <rFont val="Times New Roman"/>
        <family val="1"/>
        <charset val="204"/>
      </rPr>
      <t>Херсонському шосе</t>
    </r>
    <r>
      <rPr>
        <sz val="12"/>
        <rFont val="Times New Roman"/>
        <family val="1"/>
        <charset val="204"/>
      </rPr>
      <t xml:space="preserve"> у м.Миколаєві (виготовлення ПКД та проведення експертизи- 2шт.)</t>
    </r>
  </si>
  <si>
    <t>ТОВ "Ласкадо"</t>
  </si>
  <si>
    <r>
      <t xml:space="preserve">Капітальний ремонт зупинки громадського транспорту за адресою пр.Богоявленський навпроти концерт-холу </t>
    </r>
    <r>
      <rPr>
        <b/>
        <sz val="12"/>
        <rFont val="Times New Roman"/>
        <family val="1"/>
        <charset val="204"/>
      </rPr>
      <t>"Юність"</t>
    </r>
    <r>
      <rPr>
        <sz val="12"/>
        <rFont val="Times New Roman"/>
        <family val="1"/>
        <charset val="204"/>
      </rPr>
      <t xml:space="preserve"> у м.Миколаєві (ПКД -2017року)</t>
    </r>
  </si>
  <si>
    <t>ТОВ "НІКБІЛД", ФОП Буряченко</t>
  </si>
  <si>
    <t>громадський бюджет</t>
  </si>
  <si>
    <t>Спортивний майданчик "Здорове майбутнє"</t>
  </si>
  <si>
    <t>ФОП Нікітін, ФОП Григоренко</t>
  </si>
  <si>
    <t>Скейт парк на Херсонському шосе</t>
  </si>
  <si>
    <t>ПП "Будівельна фірма "Миколаївоблавтодор"</t>
  </si>
  <si>
    <t xml:space="preserve">Капітальний ремонт спортивно-ігрового майданчику </t>
  </si>
  <si>
    <t>Виготовлення проектно-кошторисної документації та проведення експертизи "Капітальний ремонт спортивно-ігрового майданчику по Херсонському шосе, між будинками 30,32,38 в Інгульському районі м.Миколаєва</t>
  </si>
  <si>
    <t xml:space="preserve">Капітальний ремонт асфальтобетонного покриття внутрішньоквартального проїзду </t>
  </si>
  <si>
    <r>
      <t xml:space="preserve">Капітальний ремонт асфальтобетонного покриття внутрішньоквартального проїзду по </t>
    </r>
    <r>
      <rPr>
        <b/>
        <sz val="12"/>
        <rFont val="Times New Roman"/>
        <family val="1"/>
        <charset val="204"/>
      </rPr>
      <t xml:space="preserve"> пров.Південний, 30,32,32а</t>
    </r>
    <r>
      <rPr>
        <sz val="12"/>
        <rFont val="Times New Roman"/>
        <family val="1"/>
        <charset val="204"/>
      </rPr>
      <t xml:space="preserve"> в Інгульському районі м.Миколаєва</t>
    </r>
  </si>
  <si>
    <r>
      <t xml:space="preserve">Капітальний ремонт асфальтобетонного покриття внутрішньоквартальних проїздів по </t>
    </r>
    <r>
      <rPr>
        <b/>
        <sz val="12"/>
        <rFont val="Times New Roman"/>
        <family val="1"/>
        <charset val="204"/>
      </rPr>
      <t xml:space="preserve"> вул.Космонавтів, 75,77,79</t>
    </r>
    <r>
      <rPr>
        <sz val="12"/>
        <rFont val="Times New Roman"/>
        <family val="1"/>
        <charset val="204"/>
      </rPr>
      <t xml:space="preserve"> в Інгульському районі м.Миколаєва</t>
    </r>
  </si>
  <si>
    <r>
      <t xml:space="preserve">Капітальний ремонт асфальтобетонного покриття внутрішньоквартальних проїздів по </t>
    </r>
    <r>
      <rPr>
        <b/>
        <sz val="12"/>
        <rFont val="Times New Roman"/>
        <family val="1"/>
        <charset val="204"/>
      </rPr>
      <t xml:space="preserve"> вул.Генерала Свиридова, 7/1</t>
    </r>
    <r>
      <rPr>
        <sz val="12"/>
        <rFont val="Times New Roman"/>
        <family val="1"/>
        <charset val="204"/>
      </rPr>
      <t xml:space="preserve"> в Інгульському районі м.Миколаєва</t>
    </r>
  </si>
  <si>
    <t>ПП "Будівельна фірма "Миколаївоблавтодор", ФОП Ваховський</t>
  </si>
  <si>
    <r>
      <t xml:space="preserve">Капітальний ремонт асфальтобетонного покриття внутрішньоквартальних проїздів по </t>
    </r>
    <r>
      <rPr>
        <b/>
        <sz val="12"/>
        <rFont val="Times New Roman"/>
        <family val="1"/>
        <charset val="204"/>
      </rPr>
      <t xml:space="preserve"> вул.Молодогвардійська,30,32,36, пр.Богоявленський, 45</t>
    </r>
    <r>
      <rPr>
        <sz val="12"/>
        <rFont val="Times New Roman"/>
        <family val="1"/>
        <charset val="204"/>
      </rPr>
      <t xml:space="preserve"> в Інгульському районі м.Миколаєва</t>
    </r>
  </si>
  <si>
    <r>
      <t xml:space="preserve">Капітальний ремонт асфальтобетонного покриття внутрішньоквартальних проїздів по </t>
    </r>
    <r>
      <rPr>
        <b/>
        <sz val="12"/>
        <rFont val="Times New Roman"/>
        <family val="1"/>
        <charset val="204"/>
      </rPr>
      <t>вул.Театральна,27,29а,31,33,35а, вул.Чайковського, 22, пр.Богоявленський, 41</t>
    </r>
    <r>
      <rPr>
        <sz val="12"/>
        <rFont val="Times New Roman"/>
        <family val="1"/>
        <charset val="204"/>
      </rPr>
      <t xml:space="preserve"> в Інгульському районі м.Миколаєва</t>
    </r>
  </si>
  <si>
    <r>
      <t xml:space="preserve">Капітальний ремонт асфальтобетогнного покриття внутрішньоквартального проїзду по </t>
    </r>
    <r>
      <rPr>
        <b/>
        <sz val="12"/>
        <rFont val="Times New Roman"/>
        <family val="1"/>
        <charset val="204"/>
      </rPr>
      <t xml:space="preserve">пров. Полярний,2а, 2б,2в, вул.Молодогвардійська,26а </t>
    </r>
    <r>
      <rPr>
        <sz val="12"/>
        <rFont val="Times New Roman"/>
        <family val="1"/>
        <charset val="204"/>
      </rPr>
      <t xml:space="preserve"> в Інгульському районі м.Миколаєва</t>
    </r>
  </si>
  <si>
    <r>
      <t xml:space="preserve">Капітальний ремонт асфальтобетонного покриття внутрішньоквартального проїзду по </t>
    </r>
    <r>
      <rPr>
        <b/>
        <sz val="12"/>
        <rFont val="Times New Roman"/>
        <family val="1"/>
        <charset val="204"/>
      </rPr>
      <t>пр.Богоявленський, 29,31,33</t>
    </r>
    <r>
      <rPr>
        <sz val="12"/>
        <rFont val="Times New Roman"/>
        <family val="1"/>
        <charset val="204"/>
      </rPr>
      <t xml:space="preserve"> в Інгульському районі м.Миколаєва</t>
    </r>
  </si>
  <si>
    <r>
      <t xml:space="preserve">Капітальний ремонт асфальтобетонного покриття внутрішньоквартального проїзду по </t>
    </r>
    <r>
      <rPr>
        <b/>
        <sz val="12"/>
        <rFont val="Times New Roman"/>
        <family val="1"/>
        <charset val="204"/>
      </rPr>
      <t>вул.Авангардна, 49,51</t>
    </r>
    <r>
      <rPr>
        <sz val="12"/>
        <rFont val="Times New Roman"/>
        <family val="1"/>
        <charset val="204"/>
      </rPr>
      <t xml:space="preserve"> в Інгульському районі м.Миколаєва</t>
    </r>
  </si>
  <si>
    <r>
      <t xml:space="preserve">Капітальний ремонт асфальтобетонного покриття внутрішньоквартального проїзду по </t>
    </r>
    <r>
      <rPr>
        <b/>
        <sz val="12"/>
        <rFont val="Times New Roman"/>
        <family val="1"/>
        <charset val="204"/>
      </rPr>
      <t xml:space="preserve">вул.Будівельників,18б </t>
    </r>
    <r>
      <rPr>
        <sz val="12"/>
        <rFont val="Times New Roman"/>
        <family val="1"/>
        <charset val="204"/>
      </rPr>
      <t xml:space="preserve">у м.Миколаєві </t>
    </r>
  </si>
  <si>
    <r>
      <t xml:space="preserve">Капітальний ремонт асфальтобетонного покриття внутрішньоквартального проїзду по </t>
    </r>
    <r>
      <rPr>
        <b/>
        <sz val="12"/>
        <rFont val="Times New Roman"/>
        <family val="1"/>
        <charset val="204"/>
      </rPr>
      <t xml:space="preserve">вул.Театральна, 51/1 </t>
    </r>
    <r>
      <rPr>
        <sz val="12"/>
        <rFont val="Times New Roman"/>
        <family val="1"/>
        <charset val="204"/>
      </rPr>
      <t xml:space="preserve">у м.Миколаєві </t>
    </r>
  </si>
  <si>
    <t>Адміністрація Інгульського району Миколаївської міської ради</t>
  </si>
  <si>
    <t>Управління комунального майна Миколаївської міської ради</t>
  </si>
  <si>
    <t>Управління державного архітектурно-будівельного контролю Миколаївської міської ради</t>
  </si>
  <si>
    <t>Всього</t>
  </si>
  <si>
    <t>Реконструкція гребної бази  КДЮСШ  " Комунарівець" по вул. Паромний  Узвіз  1 в м .Миколаєві (робочий проект), у т.ч. проектні роботи, геодезія тезнічне обстеження  та експертиза приміщень</t>
  </si>
  <si>
    <t>Миколаїв вул.Паромний узвіз,14</t>
  </si>
  <si>
    <t>Реконструкція елінгу №1 ДЮСШ №2 з надбудовою спортивного  залу за адресою:  вул, Спортивна,11 у м.Миколаві  в т.ч. проектні роботи та експертиза</t>
  </si>
  <si>
    <t>Миколаїв вул.Спортивна,  11</t>
  </si>
  <si>
    <t>Капітальний ремонт  спортивного покриття Легкоатлетичного манежу  Центрального міського  стадіону  по вул.Спортивній, 1/1 у м.Миколаєві (орієнтована вартість) у т.ч. проектні робота та експертиза</t>
  </si>
  <si>
    <t>Миколаїв вул.Спортивна,  1/1</t>
  </si>
  <si>
    <t>Капітальний ремонт покрівлі СДЮШОР №6  по вул .Пушкінській, 73-В у м. Миколаєві у т.ч. проектні роботи та експертиза</t>
  </si>
  <si>
    <t>Миколаїв вул.Пушкінська,73-В</t>
  </si>
  <si>
    <t xml:space="preserve">Капітальний ремонт футбольного майданчику  із штучним покриттям  в ДЮСШ №3 по вул.Погранична, 45 у м.Миколаєві (коригування)у т.ч. проектні роботи та експертиза  </t>
  </si>
  <si>
    <t>Миколаїв вул.Погранична, 45</t>
  </si>
  <si>
    <t xml:space="preserve">Капітальний ремонт вентиляції  та опалення спортивної зали (Літ,Л1) веслувальної бази по вул.2Екіпажна,123 у м.миколаєві </t>
  </si>
  <si>
    <t>Миколаїв вул.Єкіпажна, 123</t>
  </si>
  <si>
    <t>Управління у справах фізичної культури і спорту ММР</t>
  </si>
  <si>
    <t>Всього по КПКВК 1218110</t>
  </si>
  <si>
    <t xml:space="preserve">Видатки резервного фонду НС </t>
  </si>
  <si>
    <t xml:space="preserve">Видатки резервного фонду НС 24.02.2020 (Згідно окремо затвердженого переліку невідкладних заходів) </t>
  </si>
  <si>
    <t>Всього по КПКВК 1217310</t>
  </si>
  <si>
    <t>КП ММР "КАПІТАЛЬНЕ БУДІВНИЦТВО М. МИКОЛАЄВА"</t>
  </si>
  <si>
    <t>Нове будівництво тролейбусної лінії по вул.Лазурній та вул. Озерній у м. Миколаєві, у тому числі коригування  та експертиза проектно-кошторисної документації</t>
  </si>
  <si>
    <t>Реконструкція фонтана в сквері біля будівлі облдержадміністрації по вул. Адміральській в м. Миколаєві,  у тому числі проектні роботи та експертиза</t>
  </si>
  <si>
    <t>Реконструкція території рекреаційного призначення, скверу «Бойової слави» розташованого по вул. Озерній (Червоних Майовщиків), у районі житлових будинків №№ 25-29, 35 в Заводському районі міста Миколаєва,  у тому числі проектні роботи та експертиза</t>
  </si>
  <si>
    <t>Реконструкція парку-пам’ятки садово-паркового мистецтва «Флотський бульвар» в Центральному районі м. Миколаєва, у тому числі передпроектні, проектні роботи та експертиза</t>
  </si>
  <si>
    <t>Реконструкція скверу «Миколаївський»  – території рекреаційного призначення, розташованої по вул.  Космонавтів біля ЗОШ № 20, будинків №№ 68-а, 70 по вул. Миколаївській у Інгульському (Ленінському) районі м. Миколаєва, у тому числі коригування проекту та експертиза</t>
  </si>
  <si>
    <t>Реконструкція перехрестя по вул.Генерала Карпенка та вул.Крилова в м.Миколаєві, в тому числі передпроектні, проектні роботи та експертиза</t>
  </si>
  <si>
    <t>Реконструкція парку-пам'ятки садово-паркового мистецтва "Парк Перемоги" в Центральному районі м. Миколаєва, в тому числі передпроектні,проектні роботи та експертиза</t>
  </si>
  <si>
    <t>Реконструкція скверу  «Манганарівський» («Пролетарський»),  обмеженого вулицями Адміральською, 1-ю Слобідською, Нікольською, Інженерною в Центральному районі м.Миколаєва,  у тому числі коригування проекту та експертиза</t>
  </si>
  <si>
    <t>Реконструкція площі Соборної  в Центральному районі  м.Миколаєва,  у тому числі коригування проекту та експертиза</t>
  </si>
  <si>
    <t>Нове будівництво мереж водовідведення та напірного колектору у мкр. Варварівка в м. Миколаєві, у т.ч. проектно-вишукувальні роботи та експертиза</t>
  </si>
  <si>
    <t>Нове будівництво тролейбусної лінії по пр. Богоявленському від міського автовокзалу до вул. Гагаріна в м. Миколаєві, в т.ч. проектно-вишукувальні роботи та експертиза</t>
  </si>
  <si>
    <t>Нове будівництво дюкеру через річку Південний Буг та магістральних мереж водопостачання мікрорайону Варварівка у м.Миколаєві, у т.ч. проектні роботи та експертиза</t>
  </si>
  <si>
    <t xml:space="preserve">Нове будівництво  радіофікованої АСУДР (світлофорні об'єкти),  у т.ч. виготовлення та експертиза проектно-кошторисної документації </t>
  </si>
  <si>
    <t xml:space="preserve">Нове будівництво світлофорного об'єкта в м.Миколаєві по вул. Малко-Тернівській ріг вул. Архітектора Старова,  у тому числі проектні роботи та експертиза </t>
  </si>
  <si>
    <t xml:space="preserve">Нове будівництво світлофорного об'єкта в м.Миколаєві по пр. Героїв України в районі церкви,  у тому числі проектні роботи та експертиза </t>
  </si>
  <si>
    <t>Нове будівництво світлофорного об'єкту в м.Миколаєві по вул. Херсонське шосе ріг вул.Новозаводської, у тому числі коригування та експертиза проектно-кошторисної документації</t>
  </si>
  <si>
    <t>АТ "Миколаївобленерго"</t>
  </si>
  <si>
    <t>станд.одноф.приєд.ел.уст.до ел.мер.</t>
  </si>
  <si>
    <t xml:space="preserve">Нове будівництво світлофорного об'єкту  в районі військової частини по пр. Героїв України, 60 (м.Миколаїв, Миколаївська область),  у тому числі проектні роботи та експертиза </t>
  </si>
  <si>
    <t>Нове будівництво світлофорного об’єкту на перехресті вул. 1 Лінія та пр. Миру у м.Миколаєві, у тому числі проектні роботи та експертиза</t>
  </si>
  <si>
    <t>Нове будівництво світлофорного об’єкта в м.Миколаєві по пр. Центральному ріг вул. 8 Березня, у т.ч. проектні роботи та експертиза</t>
  </si>
  <si>
    <t>Нове будівництво світлофорного об'єкта в м.Миколаєві по вул. Веселинівській ріг вул.Урожайної, у т.ч. проектні роботи та експертиза</t>
  </si>
  <si>
    <t>Нове будівництво світлофорного об'єкта в м.Миколаєві по пр. Богоявленському ріг вул.Анатолія Олійника, у т.ч. проектні роботи та експертиза</t>
  </si>
  <si>
    <t>Нове будівництва світлофорного об’єкта в м.Миколаєві на перехресті вул. Великої Морської та вул. Московської, у т.ч. проектні роботи та експертиза</t>
  </si>
  <si>
    <t>Нове будівництво світлофорного об'єкту в м.Миколаєві по вул. Троїцькій ріг вул.Новозаводської, у тому числі коригування та експертиза проектно-кошторисної документації</t>
  </si>
  <si>
    <t>Нове будівництво каналізації по вул. 3 Воєнній (Сиваської дивізії) в Центральному районі м.Миколаєва,  у тому числі коригуваня проекту та експертиза</t>
  </si>
  <si>
    <t>Нове будівництво світлофорного об'єкту в м.Миколаєві по вул. Космонавтів ріг вул. Турбінної, у тому числі коригування та експертиза проектно-кошторисної документації</t>
  </si>
  <si>
    <t>1217310  Будівництво об'єктів житлово-комунального господарства</t>
  </si>
  <si>
    <t>Всього по КПКВК 1217461</t>
  </si>
  <si>
    <t>Капітальний ремонт дороги по вул. Лазурна в м. Миколаєві</t>
  </si>
  <si>
    <t>Капітальний ремонт вулично-дорожньої мережі по вул. Крилова від вул. Генерала Карпенка до вул. Курортна в м. Миколаєві</t>
  </si>
  <si>
    <t>Капітальний ремонт вулично-дорожньої мережі по вул. Турбінна в м. Миколаєві</t>
  </si>
  <si>
    <t>Капітальний ремонт вулично-дорожньої мережі по вул. Чкалова від Московська до вул. Соборна в м. Миколаєві</t>
  </si>
  <si>
    <t>Капітальний ремонт вулично-дорожньої мережі по вул. Нікольська від вул. Соборна до вул. Пушкінська в м. Миколаєві</t>
  </si>
  <si>
    <t>ТОВ "Макромир-Проект"</t>
  </si>
  <si>
    <t>ПКД</t>
  </si>
  <si>
    <t>Капітальний ремонт вулично-дорожньої мережі по вул. Новозаводська від вул. Херсонське шосе до вул. Китобоїв в м. Миколаєві</t>
  </si>
  <si>
    <t>Капітальний ремонт вулично-дорожньої мережі по вул. 2 Набережна в м. Миколаєві</t>
  </si>
  <si>
    <t>Капітальний ремонт дорожнього покриття по вул. Погранична від вул. Пушкінська до вул. Московська в м. Миколаєві</t>
  </si>
  <si>
    <t>Капітальний ремонт дорожнього покриття по вул. Колодязна в м. Миколаєві</t>
  </si>
  <si>
    <t xml:space="preserve">1217461 Утримання та розвиток  автомобільних доріг та транспортної інфраструктури </t>
  </si>
  <si>
    <t>Всього по КПКВК 1216016</t>
  </si>
  <si>
    <t>Житлові будинки (згідно приписів теплопостачальних  підприємств після закінчення опалювального  періоду)</t>
  </si>
  <si>
    <t>Капітальний ремонт окремих вузлів обладнання теплового вводу в житловий будинок (капітальний ремонт /заміна приладів обліку тепла) вул. Арх. Старова, 6А</t>
  </si>
  <si>
    <t>вул. Арх. Старова, 6А</t>
  </si>
  <si>
    <t>Капітальний ремонт окремих вузлів обладнання теплового вводу в житловий будинок (капітальний ремонт /заміна приладів обліку тепла) вул.  Київська, 4</t>
  </si>
  <si>
    <t>вул.  Київська, 4</t>
  </si>
  <si>
    <t>Капітальний ремонт окремих вузлів обладнання теплового вводу в житловий будинок (капітальний ремонт /заміна приладів обліку тепла) вул. Набережна, 7</t>
  </si>
  <si>
    <t>вул. Набережна, 7</t>
  </si>
  <si>
    <t xml:space="preserve">Капітальний ремонт окремих вузлів обладнання теплового вводу в житловий будинок (капітальний ремонт /заміна приладів обліку тепла) пр. Центральний, 76    </t>
  </si>
  <si>
    <t xml:space="preserve">пр. Центральний, 76                    </t>
  </si>
  <si>
    <t>Капітальний ремонт окремих вузлів обладнання теплового вводу в житловий будинок по пр. Миру, 25  в м.Миколаєві</t>
  </si>
  <si>
    <t>пр. Миру, 25</t>
  </si>
  <si>
    <t>1216016 Впровадження засобів обліку витрат та регулювання споживання води та теплової енергії</t>
  </si>
  <si>
    <t>Всього по КПКВК 1216030</t>
  </si>
  <si>
    <t>Капітальний ремонт  парку “Спортивний” в Заводському районі м.Миколаєва</t>
  </si>
  <si>
    <t>Громадський бюджет (Капітальний ремонт  парку “Спортивний” в Заводському районі м.Миколаєва (ділянка обмежена  просп.Центральним, центральним міським стадіоном, вул.Генерала Карпенка - громодський простір Athletik Park))</t>
  </si>
  <si>
    <t>Капітальний ремонт  тротуару по вул. Генерала Карпенка від пр. Центральний до буд №32 в м. Миколаєві</t>
  </si>
  <si>
    <t>Капітальний ремонт  тротуару по вул. Погранична від вул. 6 Слобідська до вул. 5 Слобідська (парний бік) в м. Миколаєві</t>
  </si>
  <si>
    <t>Капітальний ремонт покриття тротуару по вул. Адмірала Макарова від вул. Декабристів до вул. Фалеєвська в м. Миколаєві</t>
  </si>
  <si>
    <t>Капітальний ремонт покриття тротуару по вул. 3-а Поздовжня від вул. Космонавтів до вул. В'ячеслава Чорновола в м. Миколаєві</t>
  </si>
  <si>
    <t>Капітальний ремонт тротуару по пр. Миру від вул. Новозаводська до вул. Космонавтів в м. Миколаєві</t>
  </si>
  <si>
    <t>Капітальний ремонт тротуару по пр. Центральний від вул. Шосейна до пров. Радіо (непарний бік) в м. Миколаєві</t>
  </si>
  <si>
    <t>Капітальний ремонт тротуару по вул. Московська від пр. Центральний до вул. Чкалова в м. Миколаєві</t>
  </si>
  <si>
    <t>Капітальний ремонт тротуару по вул. Велика Морська від вул. Соборна до вул. Лягіна (парний бік) в м. Миколаєві</t>
  </si>
  <si>
    <t>Капітальний ремонт тротуару по вул. Нікольська від вул. Соборна до вул. Лягіна в м. Миколаєві</t>
  </si>
  <si>
    <t>Капітальний ремонт тротуару по вул. 8 Березня від пр. Центральний до вул. 2 Поперечна (парний бік) в м. Миколаєві</t>
  </si>
  <si>
    <t>Капітальний ремонт тротуару по вул. Потьомкінська від вул. Наваринська до вул. Артилерійська (парний бік) в м. Миколаєві</t>
  </si>
  <si>
    <t>Капітальний ремонт тротуару по вул. Фалєєвська від вул. Шевченка до вул. Потьомкінська (парний бік) в м. Миколаєві</t>
  </si>
  <si>
    <t>Капітальний ремонт тротуару по вул. Курортна від вул. Київська до вул. Озерна (парний бік) в м. Миколаєві</t>
  </si>
  <si>
    <t xml:space="preserve">ТОВ "Насторія"   </t>
  </si>
  <si>
    <t>Інші завершальні будівельні роботи</t>
  </si>
  <si>
    <t>Капітальний ремонт тротуару по пр. Центральний від вул. 8 Березня до вул. Шосейна (парний бік) в м. Миколаєві</t>
  </si>
  <si>
    <t>Капітальний ремонт тротуару по вул. Нікольська від вул. Московська до вул. Соборна (непарний бік) в м. Миколаєві</t>
  </si>
  <si>
    <t>Капітальний ремонт тротуару по вул. Потьомкінська від вул. Декабристів до вул. Лягіна (непарний бік) в м. Миколаєві</t>
  </si>
  <si>
    <t>Капітальний ремонт тротуару по пр. Центральний від вул. 3 Слобідська до вул. 2 Слобідська (парний бік) в м. Миколаєві</t>
  </si>
  <si>
    <t xml:space="preserve">Капітальний ремонт тротуару з облаштуванням паркувального карману по вул. Миколаївська вздовж буд. №22 та буд. №24 в м. Миколаєві </t>
  </si>
  <si>
    <t>Капітальний ремонт технічних засобів організації дорожнього руху по пр. Богоявленський від вул. Авангардна до вул. Кузнецька в м. Миколаєві</t>
  </si>
  <si>
    <t xml:space="preserve">ТОВ "Агрофон-Проект"     </t>
  </si>
  <si>
    <t>Розроблення проектно-кошторисної документаціїї по об'єкту</t>
  </si>
  <si>
    <t>Капітальний ремонт технічних засобів організації дорожнього руху по пр. Богоявленський на розі з вул. Космонавтів в м. Миколаєві</t>
  </si>
  <si>
    <t>Капітальний ремонт Південнобузького мосту в м. Миколаїв через річку Південний Буг (проектні роботи та експертиза)</t>
  </si>
  <si>
    <t>Капітальний ремонт парку "Дружба" (проектні роботи та експертиза)</t>
  </si>
  <si>
    <t>Капітальний ремонт території біля будівлі СК "Надія" (СДЮСШОР №4) по вул. Генерала Карпенка, 40А в м. Миколаєві</t>
  </si>
  <si>
    <t>Капітальний ремонт спортивно-ігрового майданчику, розташованого на території парку-пам'ятки садово-паркового мистецтва місцевого значення "Ліски" в м. Миколаєві</t>
  </si>
  <si>
    <t>Капітальний ремонт скверу "Спаський", який розташований по вулиці Нікольській, Варварівський узвіз (ліворуч та праворуч у напрямку річного вокзалу) в Заводському районі  міста Миколаєва</t>
  </si>
  <si>
    <t xml:space="preserve">Капітальний ремонт скверу «Вітовський» розташованого по вул.Генерала Попеля в Корабельному районі  м. Миколаєва  </t>
  </si>
  <si>
    <t>Капітальний ремонт скверу ім. В.І. Коренюгіна в Інгульському районі м. Миколаєва (проектні роботи та експертиза)</t>
  </si>
  <si>
    <t>Влаштування садово-паркової споруди на території  скверу подвигу ліквідаторів аварії на ЧАЕС у м.Миколаєві</t>
  </si>
  <si>
    <t>Капітальний ремонт скверу імені Михайла Александрова - території рекреаційного призначення, обмеженої проспектом Леніна, вулицею Бузніка та територією Національного університету кораблебудування імені Адмірала Макарова в Заводському районі м.Миколаєва</t>
  </si>
  <si>
    <t>Капітальний ремонт скверу "Трояндовий", який розташований по вулиці  Соборній ріг проспекту Центрального в Центральному районі  міста Миколаєва</t>
  </si>
  <si>
    <t>Придбання та монтаж</t>
  </si>
  <si>
    <t>Оновлення зелених насаджень міських парків, скверів (придбання садженців)</t>
  </si>
  <si>
    <t>1216030  Організація благоустрою населених пунктів</t>
  </si>
  <si>
    <t>Всього по КПКВК 1216011</t>
  </si>
  <si>
    <t>пр. Центральний, 140</t>
  </si>
  <si>
    <t>вул. Лазурна,  52, 52а, 52б</t>
  </si>
  <si>
    <t>Проведення робіт по відновленню асфальтного покриття прибудинкових територій та внутрішньоквартальних проїздів, у т.ч.:</t>
  </si>
  <si>
    <t>Виготовлення та коригування ПКД, проходження еспертизи, авторський нагляд</t>
  </si>
  <si>
    <t>вул.Лазурна,50(п.1,п.2,п.3,п.3), вул.Лазурна,50А (п.1,п.2,п.3,п.4)</t>
  </si>
  <si>
    <t>вул. Янтарна, 67 (1,2,3,4)</t>
  </si>
  <si>
    <t xml:space="preserve">пр. Героїв України, 17 (п. 4) </t>
  </si>
  <si>
    <t xml:space="preserve">пр. Центральний, 140 (п.1) </t>
  </si>
  <si>
    <t xml:space="preserve">вул. Шевченка, 16 (п.1, п.2) </t>
  </si>
  <si>
    <t xml:space="preserve">вул. Потьомкінська, 143 (п.1, п.2) </t>
  </si>
  <si>
    <t xml:space="preserve">пр. Миру, 19-а (п.1) </t>
  </si>
  <si>
    <t>пров.Парусний, 5 (п. 1, 2)</t>
  </si>
  <si>
    <t>пр. Героїв України, 15 (п. 1, 2)</t>
  </si>
  <si>
    <t xml:space="preserve">пров.Парусний, 7 (п.1,2,3,4,5,6) </t>
  </si>
  <si>
    <t>інші об'єкти житлового фонду ОСББ</t>
  </si>
  <si>
    <t>ДАБІ</t>
  </si>
  <si>
    <t>Плата за сертифікат</t>
  </si>
  <si>
    <t>Капітальний ремонт  системи водопостачання та водовідведення ж/б по вул.Лазурна,52Б</t>
  </si>
  <si>
    <t>вул.Лазурна,52Б</t>
  </si>
  <si>
    <t>Капітальний ремонт  системи водопостачання та водовідведення ж/б по вул.Лазурна,52А</t>
  </si>
  <si>
    <t>вул.Лазурна,52А</t>
  </si>
  <si>
    <t>Капітальний ремонт  системи водопостачання та водовідведення ж/б по вул.Лазурна,52</t>
  </si>
  <si>
    <t>вул.Лазурна,52</t>
  </si>
  <si>
    <t xml:space="preserve">ФОП Шапошнік І. В.   </t>
  </si>
  <si>
    <t>Авторський нагляд</t>
  </si>
  <si>
    <t>Капітальний ремонт  системи водопостачання та водовідведення ж/б по пров. Парусний, 9-Б  (авторський нагляд)</t>
  </si>
  <si>
    <t xml:space="preserve">пров. Парусний, 9-Б </t>
  </si>
  <si>
    <t>Капітальний ремонт  системи водопостачання та водовідведення ж/б по пр. Героїв України, 15-А  (авторський нагляд)</t>
  </si>
  <si>
    <t xml:space="preserve">пр. Героїв України, 15-А </t>
  </si>
  <si>
    <t>Капітальний ремонт  системи водопостачання та водовідведення ж/б по вул. Чкалова, 102  (авторський нагляд)</t>
  </si>
  <si>
    <t xml:space="preserve"> вул. Чкалова, 102 </t>
  </si>
  <si>
    <r>
      <t xml:space="preserve">Виготовлення та коригування ПКД, проходження еспертизи, авторський нагляд, </t>
    </r>
    <r>
      <rPr>
        <b/>
        <u/>
        <sz val="12"/>
        <rFont val="Times New Roman"/>
        <family val="1"/>
        <charset val="204"/>
      </rPr>
      <t>у т.ч.:</t>
    </r>
  </si>
  <si>
    <t>Капітальний ремонт електромереж ж/б по вул.Робоча, 11</t>
  </si>
  <si>
    <t>Капітальний ремонт електромереж ж/б по вул.Океанівська,32</t>
  </si>
  <si>
    <t>вул.Океанівська,32</t>
  </si>
  <si>
    <t>Капітальний ремонт  системи водопостачання та водовідведення ж/б по пр.Героїв України,17</t>
  </si>
  <si>
    <t>пр.Героїв України,17</t>
  </si>
  <si>
    <t>Капітальний ремонт  системи водопостачання та водовідведення ж/б по пр.Героїв України,13-г</t>
  </si>
  <si>
    <t>пр.Героїв України,13-г</t>
  </si>
  <si>
    <t>Капітальний ремонт електромереж ж/б по пр.Богоявленський,314/2</t>
  </si>
  <si>
    <t xml:space="preserve"> пр.Богоявленський,314/2</t>
  </si>
  <si>
    <t>Капітальний ремонт електромереж ж/б по вул.Г.Попеля,170</t>
  </si>
  <si>
    <t>вул.Г.Попеля,170</t>
  </si>
  <si>
    <t>Капітальний ремонт системи опалення  ж/б по вул.Шосейна, 10</t>
  </si>
  <si>
    <t>вул.Шосейна, 10</t>
  </si>
  <si>
    <t xml:space="preserve"> Капітальний ремонт електромереж ж/б по вул. 8 Березня, 39</t>
  </si>
  <si>
    <t>вул. 8 Березня, 39</t>
  </si>
  <si>
    <t>Капітальний ремонт електромереж ж/б по пр.Миру,48</t>
  </si>
  <si>
    <t>пр.Миру,48</t>
  </si>
  <si>
    <t>Капітальний ремонт системи водопостачання, водовідведення по вул. Озерна, 45, 47</t>
  </si>
  <si>
    <t>вул. Озерна, 45, 47</t>
  </si>
  <si>
    <t>Капітальний ремонт системи водопостачання, водовідведення по пров.Парусний, 11-А</t>
  </si>
  <si>
    <t>пров.Парусний, 11-А</t>
  </si>
  <si>
    <t>ДП "Енема-монтаж МВК ПП "Енема</t>
  </si>
  <si>
    <t>Капітальний ремонт електромереж ж/б по вул.8 Березня. 12</t>
  </si>
  <si>
    <t>вул.8 Березня. 12</t>
  </si>
  <si>
    <t>Капітальний ремонт електромереж ж/б по вул.6 Слобідська,48А</t>
  </si>
  <si>
    <t>вул.6 Слобідська,48А</t>
  </si>
  <si>
    <t>Капітальний ремонт електромереж ж/б по пр.Центральний,140</t>
  </si>
  <si>
    <t xml:space="preserve"> пр.Центральний,140</t>
  </si>
  <si>
    <t xml:space="preserve">ТОВ "МОНАРХ СТРОЙ" </t>
  </si>
  <si>
    <t>Капітальний ремонт електромереж ж/б по вул.Образцова,4-А</t>
  </si>
  <si>
    <t>вул.Образцова,4-А</t>
  </si>
  <si>
    <t>Капітальний ремонт вікон сходових клітин житлового будинку по пр. Богоявленський, 314/2</t>
  </si>
  <si>
    <t>пр. Богоявленський, 314/2</t>
  </si>
  <si>
    <t>Капітальний ремонт вікон сходових клітин житлового будинку по вул. Океанівська, 32</t>
  </si>
  <si>
    <t>вул. Океанівська, 32</t>
  </si>
  <si>
    <t>Капітальний ремонт вікон сходових клітин житлового будинку по пр. Богоявленський, 323/3</t>
  </si>
  <si>
    <t>пр. Богоявленський, 323/3</t>
  </si>
  <si>
    <t xml:space="preserve">ТОВ"АЛЬЯНСБУД МИКОЛАЇВ"  </t>
  </si>
  <si>
    <t xml:space="preserve">Капітальний ремонт вхідних зон ж/б по вул.Олійника,38  </t>
  </si>
  <si>
    <t xml:space="preserve"> вул.Олійника,38  </t>
  </si>
  <si>
    <t xml:space="preserve">Інші об'єкти житлового фонду </t>
  </si>
  <si>
    <t>пр. Корабелів, 20/3</t>
  </si>
  <si>
    <t>вул. Лазурна, 38Б</t>
  </si>
  <si>
    <t xml:space="preserve"> вул. Будівельників, 12</t>
  </si>
  <si>
    <t xml:space="preserve">Капітальний ремонт  покрівель ОСББ вул. Космонавтів, 130А </t>
  </si>
  <si>
    <t xml:space="preserve">вул. Космонавтів, 130А </t>
  </si>
  <si>
    <t xml:space="preserve">Капітальний ремонт  покрівель ОСББ  вул. Погранична, 150 корп. 7 </t>
  </si>
  <si>
    <t xml:space="preserve"> вул. Погранична, 150 корп. 7 </t>
  </si>
  <si>
    <t xml:space="preserve">Капітальний ремонт  покрівель ОСББ вул. Погранична, 150 корп. 2 </t>
  </si>
  <si>
    <t xml:space="preserve">вул. Погранична, 150 корп. 2 </t>
  </si>
  <si>
    <t xml:space="preserve">Капітальний ремонт  покрівель ОСББпр. Центральний, 265 </t>
  </si>
  <si>
    <t xml:space="preserve">пр. Центральний, 265 </t>
  </si>
  <si>
    <t>Капітальний ремонт  покрівель ОСББ пров. Парусний, 13Є</t>
  </si>
  <si>
    <t>пров. Парусний, 13Є</t>
  </si>
  <si>
    <t>Капітальний ремонт  покрівель ОСББ вул.Крилова, 18</t>
  </si>
  <si>
    <t>вул. Крилова, 18</t>
  </si>
  <si>
    <t xml:space="preserve">Капітальний ремонт  покрівель ОСББ вул.О.Бердника, 26           </t>
  </si>
  <si>
    <t xml:space="preserve">вул.О.Бердника, 26               </t>
  </si>
  <si>
    <t xml:space="preserve">Капітальний ремонт  покрівель ОСББ вул.12 Поздовжня, 13   </t>
  </si>
  <si>
    <t xml:space="preserve">вул.12 Поздовжня, 13   </t>
  </si>
  <si>
    <t xml:space="preserve">Капітальний ремонт  покрівель ОСББ вул.Погранична, 69А </t>
  </si>
  <si>
    <t xml:space="preserve">вул. Погранична, 69А </t>
  </si>
  <si>
    <t>Капітальний ремонт  покрівель ОСББ вул.Шевченко, 75</t>
  </si>
  <si>
    <t xml:space="preserve"> вул. Шевченко, 75</t>
  </si>
  <si>
    <t xml:space="preserve">ПП "Агро Рост Буд"  </t>
  </si>
  <si>
    <t>Капітальний ремонт  покрівель ОСББ вул. 3 Слобідська, 54-А</t>
  </si>
  <si>
    <t>вул. 3 Слобідська, 54-А</t>
  </si>
  <si>
    <t xml:space="preserve">ТОВ"ТД"ВІЛЛА БУД"   </t>
  </si>
  <si>
    <t>Капітальний ремонт  покрівель ОСББ вул.Крилова,44</t>
  </si>
  <si>
    <t>вул.Крилова,44</t>
  </si>
  <si>
    <t>ТОВ"ІМПОРТСТРОЙ"</t>
  </si>
  <si>
    <t xml:space="preserve">Капітальний ремонт  покрівель ОСББ вул.В.Морська,68           </t>
  </si>
  <si>
    <t xml:space="preserve">вул.В.Морська,68                      </t>
  </si>
  <si>
    <t xml:space="preserve">ТОВ Будтехнологія-МК      </t>
  </si>
  <si>
    <t xml:space="preserve">Капітальний ремонт  покрівель ОСББ вул.Китобоїв,14А              </t>
  </si>
  <si>
    <t xml:space="preserve">вул.Китобоїв,14А                    </t>
  </si>
  <si>
    <t xml:space="preserve">ТОВ МАНАХ НИКСТРОЙ   </t>
  </si>
  <si>
    <t>Капітальний ремонт  покрівель ОСББ вул.Дачна,32</t>
  </si>
  <si>
    <t xml:space="preserve">вул.Дачна,32                          </t>
  </si>
  <si>
    <t xml:space="preserve">Капітальний ремонт  покрівель ОСББ вул. Крилова, 14-А    </t>
  </si>
  <si>
    <t xml:space="preserve">вул. Крилова, 14-А                   </t>
  </si>
  <si>
    <t xml:space="preserve">ТОВ МАНАХ НИКСТРОЙ     </t>
  </si>
  <si>
    <t>Капітальний ремонт  покрівель ОСББ вул.В.Морська, 21</t>
  </si>
  <si>
    <t>вул.В.Морська, 21</t>
  </si>
  <si>
    <t>1216011 Капітальний ремонт житлового фонду об'єднань співвласників багатоквартирних будинків, у т.ч.:</t>
  </si>
  <si>
    <t>вул. Г.Карпенко, 42 (п,2)</t>
  </si>
  <si>
    <t>вул. Вінграновського, 56 (п. 1,2,3,4)</t>
  </si>
  <si>
    <t>пр. Богоявленський, 28 (п.1)</t>
  </si>
  <si>
    <t>вул. Колодязна, 16 (п.2)</t>
  </si>
  <si>
    <t xml:space="preserve">Капітальний та післяекспертний капітальний ремонт , модернізація ліфтів,вул. Ген. Карпенко, 59А (п.1, п.2)  </t>
  </si>
  <si>
    <t xml:space="preserve">вул. Ген. Карпенко, 59А (п.1, п.2)  </t>
  </si>
  <si>
    <t xml:space="preserve">Капітальний та післяекспертний капітальний ремонт , модернізація ліфтів,вул. Наваринська, 17А (п.1, п.2) </t>
  </si>
  <si>
    <t xml:space="preserve">вул. Наваринська, 17А (п.1, п.2) </t>
  </si>
  <si>
    <t xml:space="preserve">Капітальний та післяекспертний капітальний ремонт , модернізація ліфтів,вул. Лазурна, 2Б (п.1, п.2)  </t>
  </si>
  <si>
    <t xml:space="preserve">вул. Лазурна, 2Б (п.1, п.2)  </t>
  </si>
  <si>
    <t xml:space="preserve">Капітальний та післяекспертний капітальний ремонт , модернізація ліфтів,вул. Айвазовського, 11А (п.1, п.2)  </t>
  </si>
  <si>
    <t xml:space="preserve">вул. Айвазовського, 11А (п.1, п.2)  </t>
  </si>
  <si>
    <t xml:space="preserve">Капітальний та післяекспертний капітальний ремонт , модернізація ліфтів,вул. Київська, 8-а (п.1, п.2, п.3) </t>
  </si>
  <si>
    <t xml:space="preserve">вул. Київська, 8-а (п.1, п.2, п.3) </t>
  </si>
  <si>
    <t xml:space="preserve">Капітальний та післяекспертний капітальний ремонт , модернізація ліфтів,вул. Київська, 8 (п.1, п.2, п.3, п.4, п.5, п.6)  </t>
  </si>
  <si>
    <t xml:space="preserve">вул. Київська, 8 (п.1, п.2, п.3, п.4, п.5, п.6)  </t>
  </si>
  <si>
    <t>Капітальний та післяекспертний капітальний ремонт , модернізація ліфтів,вул. 3 Слобідська, 24 (п.2)</t>
  </si>
  <si>
    <t>вул. 3 Слобідська, 24 (п.2)</t>
  </si>
  <si>
    <t>Капітальний та післяекспертний капітальний ремонт , модернізація ліфтів,вул. Потьомкінська, 131-б (п.1)</t>
  </si>
  <si>
    <t>вул. Потьомкінська, 131-б (п.1)</t>
  </si>
  <si>
    <t xml:space="preserve">Капітальний та післяекспертний капітальний ремонт , модернізація ліфтів,вул. Театральна, 45 (п.1, п.2) </t>
  </si>
  <si>
    <t xml:space="preserve">вул. Театральна, 45 (п.1, п.2) </t>
  </si>
  <si>
    <t xml:space="preserve">Капітальний та післяекспертний капітальний ремонт , модернізація ліфтів,пр. Богоявленський, 334 (п.1, п.2)  </t>
  </si>
  <si>
    <t xml:space="preserve">пр. Богоявленський, 334 (п.1, п.2)  </t>
  </si>
  <si>
    <t>Капітальний та післяекспертний капітальний ремонт , модернізація ліфтів,пр. Богоявленський, 340/1, (п.1, п.2)</t>
  </si>
  <si>
    <t>пр. Богоявленський, 340/1, (п.1, п.2)</t>
  </si>
  <si>
    <t xml:space="preserve">Капітальний та післяекспертний капітальний ремонт , модернізація ліфтів,пр. Центральний, 124-а (п.1) </t>
  </si>
  <si>
    <t xml:space="preserve">пр. Центральний, 124-а (п.1) </t>
  </si>
  <si>
    <t xml:space="preserve">Капітальний та післяекспертний капітальний ремонт , модернізація ліфтів,вул. Космонавтів, 110-а (п.1) </t>
  </si>
  <si>
    <t xml:space="preserve">вул. Космонавтів, 110-а (п.1) </t>
  </si>
  <si>
    <t>Капітальний та післяекспертний капітальний ремонт , модернізація ліфтів,вул.Потьомкінська,131В/6 (п.1)</t>
  </si>
  <si>
    <t>вул.Потьомкінська,131В/6 (п.1)</t>
  </si>
  <si>
    <t>Капітальний та післяекспертний капітальний ремонт , модернізація ліфтів,вул. Г.Петрової, 3 (п.1,п.2,п.3,п.4)</t>
  </si>
  <si>
    <t>вул. Г.Петрової, 3 (п.1,п.2,п.3,п.4)</t>
  </si>
  <si>
    <t>Капітальний та післяекспертний капітальний ремонт , модернізація ліфтів,пр. Центральний, 157</t>
  </si>
  <si>
    <t>пр. Центральний, 157</t>
  </si>
  <si>
    <t xml:space="preserve">Капітальний та післяекспертний капітальний ремонт , модернізація ліфтів,1 Екіпажна, 2А (п.1, п.2, п.3, п.4) </t>
  </si>
  <si>
    <t xml:space="preserve">1 Екіпажна, 2А (п.1, п.2, п.3, п.4) </t>
  </si>
  <si>
    <t>Капітальний та післяекспертний капітальний ремонт , модернізація ліфтів,вул. Озерна, 37 (п.1, п. 3)</t>
  </si>
  <si>
    <t>вул. Озерна, 37 (п.1, п. 3)</t>
  </si>
  <si>
    <t xml:space="preserve">Капітальний та післяекспертний капітальний ремонт , модернізація ліфтів,вул.Чкалова, 108 (п.1) </t>
  </si>
  <si>
    <t xml:space="preserve">вул.Чкалова, 108 (п.1) </t>
  </si>
  <si>
    <t>Капітальний та післяекспертний капітальний ремонт , модернізація ліфтів,вул.Озерна,35 (п.3)</t>
  </si>
  <si>
    <t>вул.Озерна,35 (п.3)</t>
  </si>
  <si>
    <t>Капітальний та післяекспертний капітальний ремонт , модернізація ліфтів,пр. Богоявленський, 325/5 ліфт А</t>
  </si>
  <si>
    <t>пр. Богоявленський, 325/5 ліфт А</t>
  </si>
  <si>
    <t>ТОВ "ЦЕНТРЛІФТ"</t>
  </si>
  <si>
    <t>Капітальний та післяекспертний капітальний ремонт , модернізація ліфтів,вул.Г.Гонгадзе,30 (п.1)</t>
  </si>
  <si>
    <t>вул.Г.Гонгадзе,30 (п.1)</t>
  </si>
  <si>
    <t>Капітальний та післяекспертний капітальний ремонт , модернізація ліфтів,вул. 11 Поздовжня, 31а (п.2)</t>
  </si>
  <si>
    <t>вул. 11 Поздовжня, 31а (п.2)</t>
  </si>
  <si>
    <t xml:space="preserve">Капітальний та післяекспертний капітальний ремонт , модернізація ліфтів,пр. Корабелів, 18-А (п. 5)  </t>
  </si>
  <si>
    <t xml:space="preserve">пр. Корабелів, 18-А (п. 5)  </t>
  </si>
  <si>
    <t xml:space="preserve">Капітальний та післяекспертний капітальний ремонт , модернізація ліфтів,вул. Чкалова, 86 (п. 1) </t>
  </si>
  <si>
    <t xml:space="preserve">вул. Чкалова, 86 (п. 1) </t>
  </si>
  <si>
    <t xml:space="preserve">Капітальний та післяекспертний капітальний ремонт , модернізація ліфтів,вул. Океанівська, 32В  (п. 1)  </t>
  </si>
  <si>
    <t xml:space="preserve">вул. Океанівська, 32В  (п. 1)  </t>
  </si>
  <si>
    <t xml:space="preserve">Капітальний та післяекспертний капітальний ремонт , модернізація ліфтів,вул. 6 Слобідська, 7 (п.1) </t>
  </si>
  <si>
    <t xml:space="preserve">вул. 6 Слобідська, 7 (п.1) </t>
  </si>
  <si>
    <t>КП"МИКОЛАЇВЛIФТ"</t>
  </si>
  <si>
    <t>Капітальний та післяекспертний капітальний ремонт , модернізація ліфтів,вул.Садова,50 (п.2,п.3)</t>
  </si>
  <si>
    <t>вул.Садова,50 (п.2,п.3)</t>
  </si>
  <si>
    <t>Капітальний та післяекспертний капітальний ремонт , модернізація ліфтів,вул.2 Слобідська,75 (п.1,п.2)</t>
  </si>
  <si>
    <t>вул.2 Слобідська,75 (п.1,п.2)</t>
  </si>
  <si>
    <t>Капітальний та післяекспертний капітальний ремонт , модернізація ліфтів,пр.Центральний,15 (п.1,п.2)</t>
  </si>
  <si>
    <t>пр.Центральний,15 (п.1,п.2)</t>
  </si>
  <si>
    <t>Капітальний та післяекспертний капітальний ремонт , модернізація ліфтів,вул.Садова,48 (п.1,2)</t>
  </si>
  <si>
    <t>вул.Садова,48 (п.1,2)</t>
  </si>
  <si>
    <t>Капітальний та післяекспертний капітальний ремонт , модернізація ліфтів,вул.Погранична,80 (п,2,4)</t>
  </si>
  <si>
    <t>вул.Погранична,80 (п,2,4)</t>
  </si>
  <si>
    <t>Капітальний ремонт внутрішньобудинкових  мереж водопостачання та водовідведення  ж/б по вул. Колодязна, 13(авторський нагляд)</t>
  </si>
  <si>
    <t>Капітальний ремонт внутрішньобудинкових  мереж водопостачання та водовідведення  ж/б по вул. Колодязна, 13-А(авторський нагляд)</t>
  </si>
  <si>
    <t>Капітальний ремонт внутрішньобудинкових  мереж водопостачання та водовідведення  ж/б по вул. Колодязна, 6 (авторський нагляд)</t>
  </si>
  <si>
    <r>
      <t xml:space="preserve">Виготовлення та коригування ПКД, проходження еспертизи, авторський нагляд, </t>
    </r>
    <r>
      <rPr>
        <b/>
        <u/>
        <sz val="12"/>
        <rFont val="Times New Roman"/>
        <family val="1"/>
        <charset val="204"/>
      </rPr>
      <t>у тому числі:</t>
    </r>
  </si>
  <si>
    <t>Капітальний ремонт мереж міської каналізації  (підключення) до ж/б по вул. Чкалова, вул. Палагнюка, вул.  Дунєва, вул. Сінна</t>
  </si>
  <si>
    <t>Капітальний ремонт внутрішньобудинкових  мереж  водовідведення  ж/б по пр.Героїв України,99</t>
  </si>
  <si>
    <t>Капітальний ремонт внутрішньобудинкових  мереж  водовідведення  ж/б по пр.Героїв України,93</t>
  </si>
  <si>
    <t>Капітальний ремонт внутрішньобудинкових  мереж водопостачання та водовідведення  ж/б по вул.О.Григорьєва,10-а</t>
  </si>
  <si>
    <t>Капітальний ремонт внутрішньобудинкових електричних мереж  ж/б по вул.Глінки,6-а</t>
  </si>
  <si>
    <t>Капітальний ремонт внутрішньобудинкових  мереж водопостачання та водовідведення  ж/б по вул.Океанівська,28</t>
  </si>
  <si>
    <t>Капітальний ремонт внутрішньобудинкових  мереж водопостачання та водовідведення  ж/б по вул.Океанівська,36</t>
  </si>
  <si>
    <t>Капітальний ремонт внутрішньобудинкових  мереж водопостачання та водовідведення  ж/б по пр.Корабелів,12</t>
  </si>
  <si>
    <t>Капітальний ремонт внутрішньобудинкових електричних мереж  ж/б по вул. Яворницького, 2-Б</t>
  </si>
  <si>
    <t>Капітальний ремонт внутрішньобудинкових електричних мереж  ж/б по вул.Космонавтів,112</t>
  </si>
  <si>
    <t>Капітальний ремонт внутрішньобудинкових електричних мереж  ж/б по вул.Космонавтів,110</t>
  </si>
  <si>
    <t xml:space="preserve"> Капітальний ремонт внутрішньобудинкових електричних мереж (пряме абонування) ж/б по вул.Ген. Карпенко,2/1 (4,5,6 п.)</t>
  </si>
  <si>
    <t>Капітальний ремонт внутрішньобудинкових електричних мереж (пряме абонування) ж/б по вул.Гонгадзе,26/2</t>
  </si>
  <si>
    <t>Капітальний ремонт внутрішньобудинкових електричних мереж (пряме абонування) ж/б по вул. Космонавтів, 132-А</t>
  </si>
  <si>
    <t xml:space="preserve">ТОВ "МОНАРХ СТРОЙ"  </t>
  </si>
  <si>
    <t xml:space="preserve"> Капітальний ремонт внутрішньобудинкових електричних мереж (пряме абонування) ж/б по вул. Потьомкінська,131-в/6</t>
  </si>
  <si>
    <t xml:space="preserve">ДП "КСУ-411" ПАТ"ДЕМ" </t>
  </si>
  <si>
    <t xml:space="preserve"> Капітальний ремонт внутрішньобудинкових електричних мереж ж/б попр. Миру, 56</t>
  </si>
  <si>
    <t>Капітальний ремонт внутрішньобудинкових електричних мереж (пряме абонування) ж/б по вул. Озерна, 12</t>
  </si>
  <si>
    <t>Капітальний ремонт внутрішньобудинкових електричних мереж (пряме абонування) ж/б по  пров. Кобера, 13</t>
  </si>
  <si>
    <t>Капітальний ремонт внутрішньобудинкових електричних мереж (пряме абонування) ж/б по пр. Богоявленський, 289</t>
  </si>
  <si>
    <t xml:space="preserve"> Капітальний ремонт внутрішньобудинкових електричних мереж (пряме абонування) ж/б по пр. Богоявленський, 287</t>
  </si>
  <si>
    <t xml:space="preserve">ТОВ "МОНАРХ СТРОЙ"    </t>
  </si>
  <si>
    <t>Капітальний ремонт внутрішньобудинкових електричних мереж (пряме абонування) ж/б по  вул. Київська,2</t>
  </si>
  <si>
    <t>Інші об'єкти житлового фонду</t>
  </si>
  <si>
    <t>Капітальний ремонт житлового будинку по вул. Океанівська, 1б (ПКД)</t>
  </si>
  <si>
    <t xml:space="preserve">ТОВ "4 Вектор"  </t>
  </si>
  <si>
    <t>Капітальний ремонт житлового будинку по вул. Шосейна, 4 (ПКД)</t>
  </si>
  <si>
    <r>
      <t>Виготовлення та коригування ПКД, проходження еспертизи, авторський нагляд</t>
    </r>
    <r>
      <rPr>
        <b/>
        <u/>
        <sz val="12"/>
        <rFont val="Times New Roman"/>
        <family val="1"/>
        <charset val="204"/>
      </rPr>
      <t>, у тому числі</t>
    </r>
  </si>
  <si>
    <t>Капітальний ремонт сходових клітин із заміною вікон у ж/б по вул.О.Григорєва,10А</t>
  </si>
  <si>
    <t>Капітальний ремонт сходових клітин із заміною вікон у ж/б по вул.Айвазовського,11В</t>
  </si>
  <si>
    <t>Капітальний ремонт сходових клітин із заміною вікон у ж/б по вул.Нікольська,8/1</t>
  </si>
  <si>
    <t>Капітальний ремонт сходових клітин із заміною вікон у ж/б по вул.В.Морська,4/6</t>
  </si>
  <si>
    <t>Капітальний ремонт сходових клітин із заміною вікон у ж/б по вул.Нікольська,8/3</t>
  </si>
  <si>
    <t>Капітальний ремонт сходових клітин із заміною вікон у ж/б по вул.Нікольська,8/2</t>
  </si>
  <si>
    <t>Капітальний ремонт сходових клітин із заміною вікон у ж/б по вул.О.Григорєва,12А</t>
  </si>
  <si>
    <t>Капітальний ремонт сходових клітин із заміною вікон у ж/б по вул.О.Ольжича,5Б</t>
  </si>
  <si>
    <t>Капітальний ремонт сходових клітин із заміною вікон у ж/б по вул.Глінки,6А</t>
  </si>
  <si>
    <t>Капітальний ремонт сходових клітин із заміною вікон у ж/б по вул.Біла,61</t>
  </si>
  <si>
    <t>Капітальний ремонт сходових клітин із заміною вікон у ж/б по вул.Робоча,7</t>
  </si>
  <si>
    <t>Капітальний ремонт сходових клітин із заміною вікон у ж/б по вул.Космонавтів,132-б</t>
  </si>
  <si>
    <t>Капітальний ремонт сходових клітин із заміною вікон у ж/б по вул.Космонавтів,132-а</t>
  </si>
  <si>
    <t>Капітальний ремонт сходових клітин із заміною вікон у ж/б по вул.Першотравнева,109</t>
  </si>
  <si>
    <t>Капітальний ремонт сходових клітин із заміною вікон у ж/б по вул.Озерна,11б</t>
  </si>
  <si>
    <t xml:space="preserve">Капітальний ремонт сходових клітин із заміною вікон у ж/б по вул.Озерна,17а                          </t>
  </si>
  <si>
    <t>Капітальний ремонт сходових клітин із заміною вікон у ж/б по пров.Радіо,1</t>
  </si>
  <si>
    <t>Капітальний ремонт вікон сходових клітин житлового будинку по пр. Корабелів, 12</t>
  </si>
  <si>
    <t>Капітальний ремонт вікон сходових клітин житлового будинку по вул. Океанівська, 36</t>
  </si>
  <si>
    <t>Капітальний ремонт вікон сходових клітин житлового будинку по вул. Океанівська, 26</t>
  </si>
  <si>
    <t xml:space="preserve">Капітальний ремонт під'їздів  житлового будинку по пр. Героїв України, 107А  </t>
  </si>
  <si>
    <t xml:space="preserve">Капітальний ремонт під'їздів  житлового будинку по пр. Героїв України, 97  </t>
  </si>
  <si>
    <t xml:space="preserve">Капітальний ремонт козирків  житлового будинку  по вул. Заводська, 19  </t>
  </si>
  <si>
    <t xml:space="preserve">Капітальний ремонт фасаду  житлового будинку по  вул. Заводська, 15 корп.2 </t>
  </si>
  <si>
    <t xml:space="preserve">Капітальний ремонт фасаду  житлового будинку по вул. Заводська, 15 корп.1 </t>
  </si>
  <si>
    <t xml:space="preserve">Капітальний ремонт фасаду  житлового будинку по вул. Заводська, 27 корп.3 </t>
  </si>
  <si>
    <t xml:space="preserve">Капітальний ремонт житлового будинку по вул. Адміральська, 2 корп. 4 </t>
  </si>
  <si>
    <t>Капітальний ремонт житлового будинку по вул. Адміральська, 2 корп. 3</t>
  </si>
  <si>
    <t>Капітальний ремонт житлового будинку по вул. Адміральська, 2 корп. 2</t>
  </si>
  <si>
    <t xml:space="preserve">Капітальний ремонт житлового будинку по вул. Адміральська, 2 корп. 1 </t>
  </si>
  <si>
    <t>Капітальний ремонт ж/б по вул. Нагірна, 11</t>
  </si>
  <si>
    <t>Капітальний ремонт ж/б по вул.Космонавтів,98</t>
  </si>
  <si>
    <t xml:space="preserve">ТОВ СП"Альтус-Про"     </t>
  </si>
  <si>
    <t>Капітальний ремонт фасаду ж/б по вул.Лазурна,6-а</t>
  </si>
  <si>
    <t>Капітальний ремонт (проаварійні роботи) мякої покрівлі ж/б по вул. Погранична, 69</t>
  </si>
  <si>
    <t>Капітальний ремонт будинку по вул.Потьомкінська,28</t>
  </si>
  <si>
    <t>Капітальний ремонт житлового будинку (кап.ремонт перекриття) ж/б по вул. Г. Гонгадзе, 30</t>
  </si>
  <si>
    <t>Капітальний ремонт покрілві ж/б по вул. Г. Карпенко, 51 (ПКД)</t>
  </si>
  <si>
    <t>Капітальний ремонт покрілві ж/б по вул. Океанівська, 14 (ПКД)</t>
  </si>
  <si>
    <t>Капітальний ремонт покрілві ж/б по пр. Миру, 26 (ПКД)</t>
  </si>
  <si>
    <t>Капітальний ремонт покрілві ж/б по вул. пров. Мічуріна, 7 (ПКД)</t>
  </si>
  <si>
    <t xml:space="preserve">ТОВ"ЭТАЛОН ПРОФСТРОЙ"        </t>
  </si>
  <si>
    <t>Капітальний ремонт покрілві ж/б по вул. Вінграновського, 39 (ПКД)</t>
  </si>
  <si>
    <t xml:space="preserve">ФОП Чечуй С. В.  </t>
  </si>
  <si>
    <t>Капітальний ремонт покрілві ж/б по вул. Заводська, 13/3 (ПКД)</t>
  </si>
  <si>
    <t>ФОП ГРИГОРЕНКО Д.С.</t>
  </si>
  <si>
    <t>Капітальний ремонт покрілві ж/б по вул. Біла, 61 (ПКД)</t>
  </si>
  <si>
    <r>
      <t>Виготовлення та коригування ПКД, проходження еспертизи, авторський нагляд,</t>
    </r>
    <r>
      <rPr>
        <b/>
        <u/>
        <sz val="12"/>
        <rFont val="Times New Roman"/>
        <family val="1"/>
        <charset val="204"/>
      </rPr>
      <t xml:space="preserve"> у тому числі:</t>
    </r>
  </si>
  <si>
    <t>Капітальний ремонт покрілві ж/б по вул. Біла, 61</t>
  </si>
  <si>
    <t>вул. Біла, 61</t>
  </si>
  <si>
    <t>Капітальний ремонт покрілві ж/б по вул. 6 Слобідська, 9</t>
  </si>
  <si>
    <t>вул. 6 Слобідська, 9</t>
  </si>
  <si>
    <t xml:space="preserve">Капітальний ремонт покрілві ж/б по вул. Космонавтів, 146Г </t>
  </si>
  <si>
    <t xml:space="preserve">вул. Космонавтів, 146Г </t>
  </si>
  <si>
    <t xml:space="preserve">Капітальний ремонт покрілві ж/б по пр. Центральний, 186 </t>
  </si>
  <si>
    <t xml:space="preserve">пр. Центральний, 186 </t>
  </si>
  <si>
    <t xml:space="preserve">Капітальний ремонт покрілві ж/б по вул. Колодязна, 5-Б </t>
  </si>
  <si>
    <t xml:space="preserve">вул. Колодязна, 5-Б </t>
  </si>
  <si>
    <t xml:space="preserve">Капітальний ремонт покрілві ж/б по вул. Колодязна, 5-А </t>
  </si>
  <si>
    <t xml:space="preserve">вул. Колодязна, 5-А </t>
  </si>
  <si>
    <t xml:space="preserve">Капітальний ремонт покрілві ж/б по пр. Героїв України, 103 </t>
  </si>
  <si>
    <t xml:space="preserve">пр. Героїв України, 103 </t>
  </si>
  <si>
    <t xml:space="preserve">Капітальний ремонт покрілві ж/б по вул. Силікатна, 275 </t>
  </si>
  <si>
    <t xml:space="preserve">вул. Силікатна, 275 </t>
  </si>
  <si>
    <t xml:space="preserve">Капітальний ремонт покрілві ж/б по вул. Авангардна, 49 </t>
  </si>
  <si>
    <t xml:space="preserve">вул. Авангардна, 49 </t>
  </si>
  <si>
    <t>Капітальний ремонт покрілві ж/б по вул. Південня, 54/2</t>
  </si>
  <si>
    <t>вул. Південня, 54/2</t>
  </si>
  <si>
    <t xml:space="preserve">Капітальний ремонт покрілві ж/б по вул. 1 Лінія, 48 </t>
  </si>
  <si>
    <t xml:space="preserve">вул. 1 Лінія, 48 </t>
  </si>
  <si>
    <t xml:space="preserve">Капітальний ремонт покрілві ж/б по вул. Терасна, 1А </t>
  </si>
  <si>
    <t xml:space="preserve">вул. Терасна, 1А </t>
  </si>
  <si>
    <t>Капітальний ремонт покрілві ж/б по пр. Центральний, 4</t>
  </si>
  <si>
    <t>пр. Центральний, 4</t>
  </si>
  <si>
    <t>Капітальний ремонт покрілві ж/б по вул. Наваринська, 17А</t>
  </si>
  <si>
    <t>вул. Наваринська, 17А</t>
  </si>
  <si>
    <t>Капітальний ремонт покрілві ж/б по вул. Рюміна, 15</t>
  </si>
  <si>
    <t>вул. Рюміна, 15</t>
  </si>
  <si>
    <t xml:space="preserve">Капітальний ремонт покрілві ж/б по пр. Центральний, 29 </t>
  </si>
  <si>
    <t xml:space="preserve">пр. Центральний, 29 </t>
  </si>
  <si>
    <t xml:space="preserve">Капітальний ремонт покрілві ж/б по пр. Центральний, 27 </t>
  </si>
  <si>
    <t xml:space="preserve">пр. Центральний, 27 </t>
  </si>
  <si>
    <t xml:space="preserve"> Капітальний ремонт покрілві ж/б по вул. Сидорчука, 1</t>
  </si>
  <si>
    <t xml:space="preserve"> вул. Сидорчука, 1</t>
  </si>
  <si>
    <t>Капітальний ремонт покрілві ж/б по вул. Млинна, 31</t>
  </si>
  <si>
    <t>вул. Млинна, 31</t>
  </si>
  <si>
    <t>Капітальний ремонт покрілві ж/б по вул. Заводська, 27/3</t>
  </si>
  <si>
    <t>вул. Заводська, 27/3</t>
  </si>
  <si>
    <t>Капітальний ремонт покрілві ж/б по вул.Заводська, 1/1</t>
  </si>
  <si>
    <t>вул.Заводська, 1/1</t>
  </si>
  <si>
    <t xml:space="preserve">Капітальний ремонт покрілві ж/б по вул.Чкалова, 58 </t>
  </si>
  <si>
    <t xml:space="preserve">вул.Чкалова, 58 </t>
  </si>
  <si>
    <t xml:space="preserve"> Капітальний ремонт покрілві ж/б по вул. О. Григор'єва, 6-А </t>
  </si>
  <si>
    <t xml:space="preserve"> вул. О. Григор'єва, 6-А </t>
  </si>
  <si>
    <t>Капітальний ремонт покрілві ж/б по пр. Центральний, 24</t>
  </si>
  <si>
    <t>пр. Центральний, 24</t>
  </si>
  <si>
    <t xml:space="preserve">Капітальний ремонт покрілві ж/б по вул. Г. Петрової, 3 </t>
  </si>
  <si>
    <t xml:space="preserve">вул. Г. Петрової, 3 </t>
  </si>
  <si>
    <t xml:space="preserve">Капітальний ремонт покрілві ж/б по пр. Корабелів, 12-А </t>
  </si>
  <si>
    <t xml:space="preserve">пр. Корабелів, 12-А </t>
  </si>
  <si>
    <t>Капітальний ремонт покрілві ж/б по вул. Океанівська, 26</t>
  </si>
  <si>
    <t>вул. Океанівська, 26</t>
  </si>
  <si>
    <t>Капітальний ремонт покрілві ж/б по вул. Океанівська, 36</t>
  </si>
  <si>
    <t>вул. Океанівська, 36</t>
  </si>
  <si>
    <t xml:space="preserve">Капітальний ремонт покрілві ж/б по вул. 6 Слобідська, 48 </t>
  </si>
  <si>
    <t xml:space="preserve">вул. 6 Слобідська, 48 </t>
  </si>
  <si>
    <t xml:space="preserve"> Капітальний ремонт покрілві ж/б по вул. Передова, 52В </t>
  </si>
  <si>
    <t xml:space="preserve"> вул. Передова, 52В </t>
  </si>
  <si>
    <t>Капітальний ремонт покрілві ж/б по вул.Заводська,13/2</t>
  </si>
  <si>
    <t>вул.Заводська,13/2</t>
  </si>
  <si>
    <t xml:space="preserve"> Капітальний ремонт покрілві ж/б по вул. Авангардна, 51 </t>
  </si>
  <si>
    <t xml:space="preserve"> вул. Авангардна, 51 </t>
  </si>
  <si>
    <t>Капітальний ремонт покрілві ж/б по пр. Корабелів, 11</t>
  </si>
  <si>
    <t>пр. Корабелів, 11</t>
  </si>
  <si>
    <t>Капітальний ремонт покрілві ж/б по вул. Погранична, 246-Б</t>
  </si>
  <si>
    <t>вул. Погранична, 246-Б</t>
  </si>
  <si>
    <t>ПП "Агро Рост Буд"</t>
  </si>
  <si>
    <t>Капітальний ремонт покрілві ж/б по пр. Г. України, 13-Г</t>
  </si>
  <si>
    <t>пр. Г. України, 13-Г</t>
  </si>
  <si>
    <t>Капітальний ремонт покрілві ж/б по вул. Терасна, 3</t>
  </si>
  <si>
    <t>вул. Терасна, 3</t>
  </si>
  <si>
    <t xml:space="preserve">ТОВ Будтехнологія-МК   </t>
  </si>
  <si>
    <t>Капітальний ремонт покрілві ж/б по вул. Колодязна, 4</t>
  </si>
  <si>
    <t>вул. Колодязна, 4</t>
  </si>
  <si>
    <t>Капітальний ремонт покрілві ж/б по вул.Одеське шосе,98а</t>
  </si>
  <si>
    <t>вул.Одеське шосе,98а</t>
  </si>
  <si>
    <t>Капітальний ремонт покрілві ж/б по вул.Миколаївська,22</t>
  </si>
  <si>
    <t>вул.Миколаївська,22</t>
  </si>
  <si>
    <t xml:space="preserve">ТОВ"ЭТАЛОН ПРОФСТРОЙ"    </t>
  </si>
  <si>
    <t>Капітальний ремонт покрілві ж/б по вул.Заводська, 2Г</t>
  </si>
  <si>
    <t>вул.Заводська, 2Г</t>
  </si>
  <si>
    <t>1216011 Капітальний ремонт  житлового фонду, у т.ч.:</t>
  </si>
  <si>
    <t>Департамент ЖКГ Миколаївської міської ради</t>
  </si>
  <si>
    <t>разом</t>
  </si>
  <si>
    <t>Плата за видачу сертифіката, який видається у разі прийняття в експлуатацію закінченого будівництвом об'єкта</t>
  </si>
  <si>
    <t>ФОП Литвиненко Аліна Олегівна</t>
  </si>
  <si>
    <t>Капітальний ремонт</t>
  </si>
  <si>
    <t>ФОП Царюк Світлана Володимирівна</t>
  </si>
  <si>
    <t>технагляд</t>
  </si>
  <si>
    <t>авторський нагляд</t>
  </si>
  <si>
    <t>експертиза ПКД</t>
  </si>
  <si>
    <t>ФОП Дейнеко Олена Сергіївна</t>
  </si>
  <si>
    <t>проектно-кошторисна документація</t>
  </si>
  <si>
    <t>«Капітальний ремонт дорожнього покриття по   вул. 1-а Госпітальна від вул. 8-а Воєнна до вул. Колесникова та по  вул. Колесникова від вул. 1-а Госпітальна до вул. Безіменна  у приватному секторі  Центрального  району м. Миколаєва»</t>
  </si>
  <si>
    <t>ФОП Симонян Сергій Артаваздович</t>
  </si>
  <si>
    <t>”Капітальний ремонт дороги приватного сектору по вул.Ходченка від будинку №38 до ДНЗ № 92 у Центральному районі м. Миколаєв</t>
  </si>
  <si>
    <t>ФОП Дейнеко Іван Вікторович</t>
  </si>
  <si>
    <t>ТОВ Дориндустрия</t>
  </si>
  <si>
    <r>
      <t xml:space="preserve">Капітальний ремонт дороги приватного сектору по </t>
    </r>
    <r>
      <rPr>
        <sz val="12"/>
        <color indexed="8"/>
        <rFont val="Times New Roman"/>
        <family val="1"/>
        <charset val="204"/>
      </rPr>
      <t>вул. 1 Піщана від буд. № 76 до буд. № 104 у Центральному районі м. Миколаєва</t>
    </r>
  </si>
  <si>
    <t>ФОП Симонян Аліна Артаваздівна</t>
  </si>
  <si>
    <r>
      <t xml:space="preserve">Капітальний ремонт дороги приватного сектору по </t>
    </r>
    <r>
      <rPr>
        <sz val="12"/>
        <color indexed="8"/>
        <rFont val="Times New Roman"/>
        <family val="1"/>
        <charset val="204"/>
      </rPr>
      <t>вул. 2 Піщана від буд. № 24 до буд. № 42 у Центральному районі м. Миколаєва</t>
    </r>
  </si>
  <si>
    <r>
      <t>Капітальний ремонт дороги приватного сектору по</t>
    </r>
    <r>
      <rPr>
        <sz val="12"/>
        <color indexed="8"/>
        <rFont val="Times New Roman"/>
        <family val="1"/>
        <charset val="204"/>
      </rPr>
      <t xml:space="preserve"> вул. Софіївська від буд. № 77 до буд. № 117 у Центральному районі м. Миколаєва</t>
    </r>
  </si>
  <si>
    <t>ФОП Чудаков Ігор Валерійович</t>
  </si>
  <si>
    <r>
      <t xml:space="preserve">Капітальний ремонт дорожнього покриття приватного сектору </t>
    </r>
    <r>
      <rPr>
        <sz val="12"/>
        <color indexed="8"/>
        <rFont val="Times New Roman"/>
        <family val="1"/>
        <charset val="204"/>
      </rPr>
      <t>по пров. Ентузіастів у Центральному районі м. Миколаєва</t>
    </r>
  </si>
  <si>
    <t>Капітальний ремонт дороги приватного сектору по проїзду Інгульському у Центральному районі м. Миколаєва</t>
  </si>
  <si>
    <t>ТОВ Билдфорт</t>
  </si>
  <si>
    <t>ФОП Григоренко Дар"я Сергіївна</t>
  </si>
  <si>
    <t xml:space="preserve">Капітальний ремонт благоустрою скверу "Молодіжний" по вул. Променева у Центральному районі м. Миколаєва» </t>
  </si>
  <si>
    <t>Громадський бюджет</t>
  </si>
  <si>
    <t>ПП Тігерон</t>
  </si>
  <si>
    <t>ТОВ Агрофон-проект</t>
  </si>
  <si>
    <t xml:space="preserve">«Капітальний ремонт зупинки громадського транспорту по вул.Потьомкінська ріг вул. 3-я Слобідська у Центральному районі міста Миколаєва» </t>
  </si>
  <si>
    <t>завершення робіт розпочатих у 2019 році «Капітальний ремонт зупинки громадського транспорту по вул. Потьомкінська ріг вул. 3-я Слобідська у Центральному районі м. Миколаєва»</t>
  </si>
  <si>
    <t>Капітальний ремонт ЗГТ "НУК" по пр. Героїв України непарний бік</t>
  </si>
  <si>
    <t>Капітальний ремонт ЗГТ "Ательє" по пр. Героїв України</t>
  </si>
  <si>
    <t>ТОВ ОПТСТРОЙБУД</t>
  </si>
  <si>
    <t>ТОВ Агрофон проект</t>
  </si>
  <si>
    <t xml:space="preserve">«Капітальний ремонт зупинки громадського транспорту "Вулиця 6-та Слобідська" по проспекту Центральному (парна сторона) у Центральному районі міста Миколаєва» </t>
  </si>
  <si>
    <t>капітальний ремонт ЗГТ</t>
  </si>
  <si>
    <t>Разом</t>
  </si>
  <si>
    <t>за потребою</t>
  </si>
  <si>
    <t xml:space="preserve"> ”Капітальний ремонт кутка відпочинку по проспекту Центральному ріг вулиці Інженерної у Центральному районі м. Миколаєва” </t>
  </si>
  <si>
    <t xml:space="preserve">Збереження та утримання на належному рівні зеленої зони населеного пункту та поліпшення його екологічних умов </t>
  </si>
  <si>
    <t>ТОВ Светолюкс Єлектромонтаж</t>
  </si>
  <si>
    <t>Капітальний ремонт мереж зовнішнього освітлення по провулкам: Ікарівський, Гастелло, Зозулі та вулицям: Павла Ходченка, Полярна від вул. Північної у Центральному районі м. Миколаєва (розробка ПКД)</t>
  </si>
  <si>
    <t>Забезпеченя функціонування мереж зовнішнього освітлення</t>
  </si>
  <si>
    <t xml:space="preserve"> «Капітальний ремонт скейт-майданчику "Drive" по вул. 116 Дивізії у Центральному районі м. Миколаєва» </t>
  </si>
  <si>
    <t>ПП будівельна компанія ЛОЯ</t>
  </si>
  <si>
    <t>ФОП Дайнеко</t>
  </si>
  <si>
    <t>ФОП Ваховський Максим Олегович</t>
  </si>
  <si>
    <t xml:space="preserve">«Капітальний ремонт дитячого майданчика по пр. Центральний поблизу буд. №152 у Центральному районі м. Миколаєва» </t>
  </si>
  <si>
    <t xml:space="preserve">«Капітальний ремонт дитячого майданчика по вул. Колодязна поблизу буд. №7 у Центральному районі м. Миколаєва» </t>
  </si>
  <si>
    <t xml:space="preserve"> «Капітальний ремонт дитячого майданчика по пр. Центральний поблизу буд. №158 у Центральному районі м. Миколаєва» </t>
  </si>
  <si>
    <t xml:space="preserve"> «Капітальний ремонт спортивного майданчика по вул. Колодязна поблизу буд. №37 у Центральному районі м. Миколаєва» </t>
  </si>
  <si>
    <t xml:space="preserve">«Капітальний ремонт спортивного майданчика по вул. Колодязна поблизу буд. №3 у Центральному районі м. Миколаєва» </t>
  </si>
  <si>
    <t xml:space="preserve">«Капітальний ремонт дитячого майданчика по вул. Колодязна поблизу буд. №35А у Центральному районі м. Миколаєва» </t>
  </si>
  <si>
    <t>ПП"Нікдор-ПЛЮС"</t>
  </si>
  <si>
    <t>ТОВ "УРБАН КОНСТРАКТ"</t>
  </si>
  <si>
    <t xml:space="preserve">”Капітальний ремонт спортивного майданчика за адресою вул. Дачна (мкр. Тернівка) у Центральному районі м. Миколаєва” </t>
  </si>
  <si>
    <t>Улаштування спортивних, дитячих майданчиків у дворах, а також у межах мікрорайонів</t>
  </si>
  <si>
    <t>ПГУ16</t>
  </si>
  <si>
    <t xml:space="preserve">«Капітальний ремонт прибудинкової території біля будинків №№ 15Б, 15В по провулку Парусному у Центральному районі міста Миколаєва» </t>
  </si>
  <si>
    <t xml:space="preserve"> «Капітальний ремонт дорожнього покриття прибудинкової території та внутрішньоквартального проїзду біля будинку №47 по вул. Севастопольська у Центральному районі м. Миколаєва» </t>
  </si>
  <si>
    <t xml:space="preserve">«Капітальний ремонт дорожнього покриття прибудинкової території та внутрішньоквартального проїзду біля будинків № 11-13 по вул. Садова та будинку №49 по вул. Севастопольська у Центральному районі м. Миколаєва» </t>
  </si>
  <si>
    <t>Дейнеко О.С.</t>
  </si>
  <si>
    <t xml:space="preserve"> «Капітальний ремонт дорожнього покриття прибудинкової території та внутрішньоквартального проїзду біля будинку №20 по вул. Колодязна у Центральному районі м. Миколаєва»</t>
  </si>
  <si>
    <t xml:space="preserve">Капітальний ремонт дорожнього покриття внутрішньоквартального проїзду вздовж будинку № 5 по вул. Потьомкінська у Центральному районі м. Миколаєва» </t>
  </si>
  <si>
    <t>екпертиза ПКД</t>
  </si>
  <si>
    <t xml:space="preserve"> «Капітальний ремонт дорожнього покриття внутрішньоквартального проїзду вздовж будинку № 94 по проспекту Центральному та будинку №17 по вул. Інженерна у Центральному районі м. Миколаєва» </t>
  </si>
  <si>
    <t>Проведення робіт по відновленню асфальтового покриття прибудинкових територій та внутрішньоквартальних проїздів</t>
  </si>
  <si>
    <t>Адміністрація Центрального району Миколаївської міської ради</t>
  </si>
  <si>
    <t>Департамент архітектури та містобудування  Миколаївської міської ради</t>
  </si>
  <si>
    <t>Управління з питань НС та ЦЗН ММР</t>
  </si>
  <si>
    <t xml:space="preserve">ФОП Бердник А.М.         </t>
  </si>
  <si>
    <t xml:space="preserve">Капітальний ремонт, в т.ч. проектно-вишукувальні роботи та експертиза  </t>
  </si>
  <si>
    <t>Капітальний ремонт акушерського відділення пологового будинку №3</t>
  </si>
  <si>
    <t>м.Миколаїв, вул.Київська, 3</t>
  </si>
  <si>
    <t xml:space="preserve">Виготовлення ПКД,          ФОП Нуждов П.А.        </t>
  </si>
  <si>
    <t>Капітальний ремонт частини покрівлі будівлі ЗОШ №48</t>
  </si>
  <si>
    <t>м.Миколаїв, вул.Генерала Попеля, 164</t>
  </si>
  <si>
    <t xml:space="preserve">ТОВ "СИТИТОП"   </t>
  </si>
  <si>
    <t>Капітальний ремонт, в т.ч. проектно-вишукувальні роботи та експертиза</t>
  </si>
  <si>
    <t>Капітальний ремонт частини покрівлі будівлі ЗОШ №39</t>
  </si>
  <si>
    <t>м.Миколаїв, вул.Нікольська,6</t>
  </si>
  <si>
    <t xml:space="preserve">Капітальний ремонт, в т.ч. проектно-вишукувальні роботи та експертиза, з облаштуванням мультиігрового спортивного майданчика  </t>
  </si>
  <si>
    <t>Капітальний ремонт частини покрівлі Миколаївського міського палацу культури "Корабельний"</t>
  </si>
  <si>
    <t>м.Миколаїв, пр.Богоявленський, 328</t>
  </si>
  <si>
    <t>Реставрація, в т.ч. проектно-вишукувальні роботи та експертиза</t>
  </si>
  <si>
    <t xml:space="preserve">Реставрація Першої Української гімназії ім. М.Аркаса </t>
  </si>
  <si>
    <t>вул. Нікольській, 34 в м. Миколаєві</t>
  </si>
  <si>
    <t>Реставрація будівлі по вул. Шевченка, 40</t>
  </si>
  <si>
    <t>вул. Шевченка, 40 у м. Миколаєві</t>
  </si>
  <si>
    <t xml:space="preserve">Заміна ліфта, в т.ч. проектно-вишукувальні роботи та експертиза  </t>
  </si>
  <si>
    <t>Реставрація будівлі виконавчого комітету Миколаївської міської ради  (заміна ліфта)</t>
  </si>
  <si>
    <t>вул. Адміральській, 20 у м. Миколаєві</t>
  </si>
  <si>
    <t>Нове будівництво, в т.ч. проектно-вишукувальні роботи та експертиза</t>
  </si>
  <si>
    <t>Нове будівництво берегоукріплювальної споруди вздовж  вул .Лазурної</t>
  </si>
  <si>
    <t>вздовж  вул .Лазурної у м. Миколаєві</t>
  </si>
  <si>
    <t xml:space="preserve">КУ Миколаївський зоопарк. Нове будівництво літніх вольєрів "Острів звірів" </t>
  </si>
  <si>
    <t>пл. М.Леонтовича, 1 у м. Миколаєві</t>
  </si>
  <si>
    <t>Реконструкція, в т.ч. проектно-вишукувальні роботи та експертиза</t>
  </si>
  <si>
    <t>Реконструкція будівлі дитячої музичної школи № 5</t>
  </si>
  <si>
    <t>вул. Дачна, 50 у м. Миколаєві</t>
  </si>
  <si>
    <t xml:space="preserve">ТОВ"ВІК ТЕХНОЛОГІЇ"        </t>
  </si>
  <si>
    <t>Нове будівництво каналізації на території житлового фонду приватного сектору у мікрорайоні Ялти</t>
  </si>
  <si>
    <t>мікрорайоні Ялти у м. Миколаєві</t>
  </si>
  <si>
    <t xml:space="preserve">ТОВ "Миколаївбудмонтаж"       </t>
  </si>
  <si>
    <t>Капітальний ремонт системи опалення та покрівлі з утепленням фасаду будівлі СК "Надія" (СДЮСШОР №4)</t>
  </si>
  <si>
    <t>вул. Генерала Карпенка, 40А у м. Миколаєві</t>
  </si>
  <si>
    <t>Капітальний ремонт будівлі  СК "Надія" (СДЮСШОР № 4)</t>
  </si>
  <si>
    <t>вул. Генерала Карпенка 40а  у м. Миколаєві</t>
  </si>
  <si>
    <t xml:space="preserve">Приєднання електроустаноа до електромережі,                АТ "МИКОЛАЇВОБЛЕНЕРГО"  </t>
  </si>
  <si>
    <t>Капітальний ремонт будівлі для розміщення КУ ММР "Міський центр підтримки внутрішньо переміщених осіб та ветеранів АТО"</t>
  </si>
  <si>
    <t>пров. Кобера, 13А/8 у м. Миколаєві</t>
  </si>
  <si>
    <t xml:space="preserve">Виготовлення ПКД,         ФОП Любенко І.В.      </t>
  </si>
  <si>
    <t>Капітальний ремонт приміщення КНП ММР "Міська лікарня №1" під розміщення ангіографічного обладнання</t>
  </si>
  <si>
    <t>м. Миколаїв, вул. 2 Екіпажна, 4</t>
  </si>
  <si>
    <t xml:space="preserve">ТОВ"Ласкардо"    </t>
  </si>
  <si>
    <t xml:space="preserve">Капітальний ремонт приміщень сімейної амбулаторії № 3 КНП ММР "ЦПМСД № 4" </t>
  </si>
  <si>
    <t xml:space="preserve">вул. Архітектора Старова, №4А, м. Миколаїв </t>
  </si>
  <si>
    <t xml:space="preserve">Нове будівництво сімейної амбулаторії № 5 комунального некомерційного підприємства Центру первинної медико - санітарної допомоги № 4 </t>
  </si>
  <si>
    <t>мкр. Матвіївка, вул. Лісова, біля будинку №5</t>
  </si>
  <si>
    <t>Реконструкція спортивного майданчика ЗОШ №17</t>
  </si>
  <si>
    <t>вул.Крилова,12/6 у м.Миколаєві</t>
  </si>
  <si>
    <t>Реконструкція спортивного майданчика ЗОШ №57ім. Т.Г.Шевченка</t>
  </si>
  <si>
    <t>вул.Лазурна,46 у м.Миколаєві</t>
  </si>
  <si>
    <t>Реконструкція спортивного майданчика ЗОШ №34</t>
  </si>
  <si>
    <t>вул.Лягіна,28 у м.Миколаєві</t>
  </si>
  <si>
    <t>Реконструкція нежитлової будівлі під розміщення дитячого дошкільного закладу</t>
  </si>
  <si>
    <t>м. Миколаїв, вул. Космонавтів, 144а/1</t>
  </si>
  <si>
    <t>Нове будівництво дошкільного навчального закладу №67</t>
  </si>
  <si>
    <t>пр.Миру, 7/1в м.Миколаєві</t>
  </si>
  <si>
    <t xml:space="preserve">Нове будівництво дошкільного навчального закладу по вул. Променева </t>
  </si>
  <si>
    <t xml:space="preserve"> вул. Променева у мікрорайоні "Північний" м. Миколаєві</t>
  </si>
  <si>
    <t>Нове будівництво котельні ЗОШ № 4</t>
  </si>
  <si>
    <t xml:space="preserve">вул. М.Морська, 78 у м. Миколаєві </t>
  </si>
  <si>
    <t>Нове будівництво котельні ЗОШ № 29</t>
  </si>
  <si>
    <t>вул. Ватутіна, 124 у м. Миколаєві</t>
  </si>
  <si>
    <t>Капітальний ремонт будівлі загальноосвітньої школи №51</t>
  </si>
  <si>
    <t>пров. Парусний, 3-а у м. Миколаєві</t>
  </si>
  <si>
    <t xml:space="preserve">ТОВ "ПІВДЕНЬБУД МИКОЛАЇВ ЛТД" </t>
  </si>
  <si>
    <t>Капітальний ремонт будівлі Миколаївської загальноосвітньої школи І-ІІІ ступенів № 15</t>
  </si>
  <si>
    <t>вул. Потьомкінська, 22-а, м. Миколаїв</t>
  </si>
  <si>
    <t xml:space="preserve">ТОВ "АЛЬФА БУД МОНТАЖ"   </t>
  </si>
  <si>
    <t>Капітальний ремонт спортзалів ЗОШ № 53</t>
  </si>
  <si>
    <t>вул. Потьомкінська, 154 у м. Миколаєві</t>
  </si>
  <si>
    <t xml:space="preserve">ТОВ"Компанія Нікон-Буд"       </t>
  </si>
  <si>
    <t>Капітальний ремонт футбольного поля зі штучним покриттям ЗОШ № 48</t>
  </si>
  <si>
    <t>вул. Генерала Попеля, 164 у м. Миколаєві</t>
  </si>
  <si>
    <t>Капітальний ремонт будівлі ЗОШ № 32</t>
  </si>
  <si>
    <t>вул. Гайдара, 1 (Оберегова) у м. Миколаєві</t>
  </si>
  <si>
    <t>Капітальний ремонт спортивного майданчику ЗОШ № 53</t>
  </si>
  <si>
    <t xml:space="preserve">ТОВ"Ласкардо" </t>
  </si>
  <si>
    <t>Капітальний ремонт спортивного майданчику ЗОШ № 12</t>
  </si>
  <si>
    <t xml:space="preserve">вул.1  Екіпажна, 2 у м. Миколаєві </t>
  </si>
  <si>
    <t xml:space="preserve">Виготовлення ПКД,         ФОП Павлов А.А.    </t>
  </si>
  <si>
    <t>Капітальний ремонт будівлі ДНЗ № 94</t>
  </si>
  <si>
    <t>вул. Севастопольській, 43 у м. Миколаєві.</t>
  </si>
  <si>
    <t xml:space="preserve">Капітальний ремонт будівлі ДНЗ №60 </t>
  </si>
  <si>
    <t>вул. Театральна, 25/1 у м. Миколаєві</t>
  </si>
  <si>
    <t>ТОВ " Інжиніринг - груп"</t>
  </si>
  <si>
    <t xml:space="preserve">Капітальний ремонт будівлі ДНЗ №75 </t>
  </si>
  <si>
    <t>вул. 3 Лінія, 17 у м. Миколаєві</t>
  </si>
  <si>
    <t>Управління капітального будівництва Миколаївської міської ради</t>
  </si>
  <si>
    <t>Капітальний ремонт дорожнього покриття</t>
  </si>
  <si>
    <t>Капітальний ремонт дорожнього покриття по вул. Запорізька від вул. 3-я Козацька до вул. 6-а Козацька</t>
  </si>
  <si>
    <t>вул. Запорізька від вул. 3-я Козацька до вул. 6-а Козацька</t>
  </si>
  <si>
    <t>ФОП Ваховський М.О. (проект)</t>
  </si>
  <si>
    <t xml:space="preserve">Капітальний ремонт дорожнього покриття приватного сектору по пров. Марії Рибальченко від вул. Кобзарської до № 2 </t>
  </si>
  <si>
    <t xml:space="preserve">пров. Марії Рибальченко від вул. Кобзарської до № 2 </t>
  </si>
  <si>
    <t xml:space="preserve">Капітальний ремонт дорожнього покриття по вул. Адмірала Ушакова від вул. Кобзарська до житлового будинку № 8А </t>
  </si>
  <si>
    <t xml:space="preserve">вул. Адмірала Ушакова від вул. Кобзарська до житлового будинку № 8А </t>
  </si>
  <si>
    <t>Капітальний ремонт дорожнього покриття по вул. Ударна (ІІ черга)</t>
  </si>
  <si>
    <t>вул. Ударна</t>
  </si>
  <si>
    <t>Капітальний ремонт дорожнього покриття по вул. Космонавта Волкова (І черга)</t>
  </si>
  <si>
    <t>вул. Космонавта Волкова</t>
  </si>
  <si>
    <t>Капітальний ремонт дорожнього покриття по вул. Волгоградська (ІІ черга)</t>
  </si>
  <si>
    <t>вул. Волгоградська</t>
  </si>
  <si>
    <t>Капітальний ремонт дорожнього покриття по пров. Колективний (І черга)</t>
  </si>
  <si>
    <t xml:space="preserve"> пров. Колективний</t>
  </si>
  <si>
    <t>Капітальний ремонт дорожнього покриття по пров. 1-й Прибузький</t>
  </si>
  <si>
    <t>пров. 1-й Прибузький</t>
  </si>
  <si>
    <t>Благоустрій зеленої зони</t>
  </si>
  <si>
    <r>
      <t xml:space="preserve">Капітальний ремонт та благоустрій зеленої зони на території парку "Богоявленський" біля джерела у Корабельному районі м. Миколаєва </t>
    </r>
    <r>
      <rPr>
        <b/>
        <sz val="12"/>
        <color indexed="8"/>
        <rFont val="Times New Roman"/>
        <family val="1"/>
        <charset val="204"/>
      </rPr>
      <t>(громадський бюджет)</t>
    </r>
  </si>
  <si>
    <t>територія парку "Богоявленський"</t>
  </si>
  <si>
    <t>Капітальний ремонт тротуарів</t>
  </si>
  <si>
    <r>
      <t xml:space="preserve"> Капітальний ремонт тротуарної частини з елементами благоустрою по вул. Райдужній від будинку культури до будинку № 63 </t>
    </r>
    <r>
      <rPr>
        <b/>
        <sz val="12"/>
        <color indexed="8"/>
        <rFont val="Times New Roman"/>
        <family val="1"/>
        <charset val="204"/>
      </rPr>
      <t>(громадський бюджет)</t>
    </r>
  </si>
  <si>
    <t>вул. Райдужній від будинку культури до будинку № 63</t>
  </si>
  <si>
    <t>Капітальний ремонт дренажних споруд</t>
  </si>
  <si>
    <t>Капітальний ремонт дренажних споруд по вул. Національної гвардії (розробка ПКД)</t>
  </si>
  <si>
    <t>вул. Національної гвардії</t>
  </si>
  <si>
    <t>Капітальний ремонт зупинок громадського транспорту</t>
  </si>
  <si>
    <t xml:space="preserve">Капітальний ремонт зупинок громадського транспорту по обох боків пр. Богоявленського в районі Вірменської Апостольської Церкви "Сурб Геворг" </t>
  </si>
  <si>
    <t xml:space="preserve">пр. Богоявленського в районі Вірменської Апостольської Церкви "Сурб Геворг" </t>
  </si>
  <si>
    <t xml:space="preserve">Капітальний ремонт тротуарної частини по пр. Богоявленському від вул. Новобудівної до вул. О. Вишні (парна сторона) </t>
  </si>
  <si>
    <t>пр. Богоявленський від вул. Новобудівної до вул. О. Вишні</t>
  </si>
  <si>
    <t xml:space="preserve">Капітальний ремонт тротуару по вул. Океанівська, 36 з благоустроєм зеленої зони </t>
  </si>
  <si>
    <t>Капітальний ремонт тротуарів по пр. Корабелів, 12, 16а, 18а (район гаражів) з благоустроєм</t>
  </si>
  <si>
    <t>пр. Корабелів, 12, 16а, 18а</t>
  </si>
  <si>
    <t xml:space="preserve">Капітальний ремонт покриття тротуарів вздовж будинків № 48, 50, 52 по вул. Океанівська </t>
  </si>
  <si>
    <t>вул. Океанівська, 48, 50, 52</t>
  </si>
  <si>
    <t>Капітальний ремонт тротуарної частини по вул. Рибній від вул. О. Вишні вздовж дитячого садка № 110 та ЗОШ № 43</t>
  </si>
  <si>
    <t>вул. Рибна від вул. О. Вишні вздовж дитячого садка № 110 та ЗОШ № 43</t>
  </si>
  <si>
    <t xml:space="preserve">Капітальний ремонт тротуару по пр. Богоявленському від пр. Корабелів до вул. Океанівська (непарна сторона) </t>
  </si>
  <si>
    <t>пр. Богоявленський від пр. Корабелів до вул. Океанівська (непарна сторона)</t>
  </si>
  <si>
    <t>Капітальний ремонт мереж зовнішнього освітлення по вул. 3, 4, 5, 6 Козацькі, вул. Богоявленська</t>
  </si>
  <si>
    <t>вул. Козацька, 3, 4, 5, 6</t>
  </si>
  <si>
    <t>Капітальний ремонт внутрішньоквартальних проїздів</t>
  </si>
  <si>
    <t>Капітальний ремонт внутрішньоквартального проїзду по вул. Янтарна, 67 (розробка ПКД)</t>
  </si>
  <si>
    <t>вул. Янтарна, 67</t>
  </si>
  <si>
    <t xml:space="preserve">Капітальний ремонт внутрішньоквартальних проїздів від пр. Корабелів вздовж будинку № 10-а до гімназії № 3 з тротуаром вздовж ЗОШ № 54 </t>
  </si>
  <si>
    <t>пр. Корабелів вздовж будинку № 10-а до гімназії № 3</t>
  </si>
  <si>
    <t>ТОВ "МАКРОМИР-ПРОЕКТ" (проект)</t>
  </si>
  <si>
    <t>Капітальний ремонт внутрішньоквартальних проїздів по проспекту Богоявленському, 316, 318, 318/1, 322 у Корабельному районі м. Миколаєва. Коригування.</t>
  </si>
  <si>
    <t xml:space="preserve">пр. Богоявленський, 316, 318, 318/1, 322 </t>
  </si>
  <si>
    <t>Капітальний ремонт внутрішньоквартального проїзду по вул. 295 Стрілецької дивізії вздовж будинків № 91-а, 91-б, 91-в у Корабельному районі м. Миколаєва. Коригування.</t>
  </si>
  <si>
    <t xml:space="preserve"> вул. 295 Стрілецької дивізії вздовж будинків № 91-а, 91-б, 91-в </t>
  </si>
  <si>
    <t>Капітальний ремонт спортивних майданчиків</t>
  </si>
  <si>
    <r>
      <t xml:space="preserve">Капітальний ремонт дитячого спортивно-ігрового майданчику по вул. Генерала Попеля, 162 </t>
    </r>
    <r>
      <rPr>
        <b/>
        <sz val="12"/>
        <color indexed="8"/>
        <rFont val="Times New Roman"/>
        <family val="1"/>
        <charset val="204"/>
      </rPr>
      <t>(громадський бюджет)</t>
    </r>
  </si>
  <si>
    <t>вул. Генерала Попеля, 162</t>
  </si>
  <si>
    <t>ФОП Петрушков А.Є.</t>
  </si>
  <si>
    <t>Капітальний ремонт огорожі спортивного майданчика по вул. Океанівській, 34 у Корабельному районі м. Миколаєва</t>
  </si>
  <si>
    <t>вул. Океанівська, 34</t>
  </si>
  <si>
    <t>Адміністрація Корабельного району Миколаївської міської ради</t>
  </si>
  <si>
    <t>ВСЬОГО 4017310, 3122</t>
  </si>
  <si>
    <t xml:space="preserve">Нове будівництво  вуличної мережі каналізації </t>
  </si>
  <si>
    <t>Нове будівництво  вуличної мережі каналізації  від будинку №155 по вул. 3 Слобідській до перехрестя з вул.Заводська у Заводському районі м.Миколаєва, у тому числі передпроектні, проектні роботи та експертиза</t>
  </si>
  <si>
    <t>від будинку №155 по вул. 3 Слобідській до перехрестя з вул.Заводська у Заводському районі м.Миколаєва, у тому числі передпроектні, проектні роботи та експертиза</t>
  </si>
  <si>
    <t>Нове будівництво самополивної мережі каналізації</t>
  </si>
  <si>
    <t>Нове будівництво самополивної мережі каналізації по вул.Кузнецькій від вул.5 Слобідської до вул. 6 Слобідської у м.Миколаєві, у тому числі передпроектні, проектні роботи та експертиза.</t>
  </si>
  <si>
    <t>вул.Кузнецькій від вул.5 Слобідської до вул. 6 Слобідської у м.Миколаєві, у тому числі передпроектні, проектні роботи та експертиза.</t>
  </si>
  <si>
    <t>ВСЬОГО 4017461, 3132</t>
  </si>
  <si>
    <t>ФОП Чудаков І.В.</t>
  </si>
  <si>
    <t>пкд Капітальний ремонт дорожнього покриття</t>
  </si>
  <si>
    <t>Капітальний ремонт дорожнього покриття дороги по вул.Лєскова від вул.Даля до вул.Левадівська  у приватному  секторі Заводського району м.Миколаєва</t>
  </si>
  <si>
    <t>вул.Лєскова від вул.Даля до вул.Левадівська  у приватному  секторі Заводського району м.Миколаєва</t>
  </si>
  <si>
    <t>Капітальний ремонт дорожнього покриття вул, Покровська, В.Корениха Заводського району м.Миколаєва</t>
  </si>
  <si>
    <t>вул, Покровська, В.Корениха Заводського району м.Миколаєва</t>
  </si>
  <si>
    <t>ПП "Будівельна фірма "Миколаївавтодор"</t>
  </si>
  <si>
    <t>Капітальний ремонт дорожнього покриття Старий інвалідий хутір  у приватному  секторі Заводського району м.Миколаєва</t>
  </si>
  <si>
    <t>Старий інвалідий хутір  у приватному  секторі Заводського району м.Миколаєва</t>
  </si>
  <si>
    <t>Капітальний ремонт дорожнього покриття на Залізничному селищі від буд. №918 до буд. №782, від буд№792до буд.№775 від буд№946 до буд.760  у приватному  секторі Заводського району м.Миколаєва</t>
  </si>
  <si>
    <t>на Залізничному селищі від буд. №918 до буд. №782, від буд№792до буд.№775 від буд№946 до буд.760  у приватному  секторі Заводського району м.Миколаєва</t>
  </si>
  <si>
    <t>Капітальний ремонт дорожнього покриття на Залізничному селищі від буд. №536 до буд. №521, від буд№520 до буд.№829 від буд№782 до буд.806  у приватному  секторі Заводського району м.Миколаєва</t>
  </si>
  <si>
    <t>на Залізничному селищі від буд. №536 до буд. №521, від буд№520 до буд.№829 від буд№782 до буд.806  у приватному  секторі Заводського району м.Миколаєва</t>
  </si>
  <si>
    <t>ВСЬОГО 4016030, 3132</t>
  </si>
  <si>
    <t xml:space="preserve">Капітальний ремонт зупиночних майданчиків </t>
  </si>
  <si>
    <t>Громадський бюджет № 0085 "Облаштування зупинок для очікування автобусів на маршруті № 23"</t>
  </si>
  <si>
    <t>зупинок для очікування автобусів на маршруті № 23</t>
  </si>
  <si>
    <t>Капітальний ремонт зупиночних майданчиків по вул. Декабристів ріг вул. Погранична Заводському районі м.Миколаєва</t>
  </si>
  <si>
    <t>вул. Декабристів ріг вул. Погранична Заводському районі м.Миколаєва</t>
  </si>
  <si>
    <t xml:space="preserve">Капітальний ремонт зеленої зони </t>
  </si>
  <si>
    <t>Капітальний ремонт зеленої зони біля будинку 42  по  вул. Г. Карпенка у м. Миколаєві</t>
  </si>
  <si>
    <t>біля будинку 42  по  вул. Г. Карпенка у м. Миколаєві</t>
  </si>
  <si>
    <t>Капітальний ремонт тротуару</t>
  </si>
  <si>
    <t>Капітальний ремонт тротуару по вул.Сінна Заводського району м.Миколаєва</t>
  </si>
  <si>
    <t>вул.Сінна Заводського району м.Миколаєва</t>
  </si>
  <si>
    <t>Капітальний ремонт тротуару по 1 Слобідська Заводського району м.Миколаєва</t>
  </si>
  <si>
    <t>1 Слобідська Заводського району м.Миколаєва</t>
  </si>
  <si>
    <t>Капітальний ремонт тротуару по вул.Погранична 43А Заводського району м.Миколаєва</t>
  </si>
  <si>
    <t xml:space="preserve"> вул.Погранична 43А Заводського району м.Миколаєва</t>
  </si>
  <si>
    <t>Капітальний ремонт тротуару по вул. 1 Слобідська, 43 по вул. Погранична, 96 Заводського району м.Миколаєва</t>
  </si>
  <si>
    <t>вул. 1 Слобідська, 43 по вул. Погранична, 96 Заводського району м.Миколаєва</t>
  </si>
  <si>
    <t>Капітальний ремонт тротуару по вул.Громадянська від будинку № 85 Заводського району м.Миколаєва</t>
  </si>
  <si>
    <t xml:space="preserve"> вул.Громадянська від будинку № 85 Заводського району м.Миколаєва</t>
  </si>
  <si>
    <t>Капітальний ремонт тротуару по вул. М.Морська від будинку №78 до вул.Кузнецька у приватному секторі Заводського району м.Миколаєва"</t>
  </si>
  <si>
    <t>вул. М.Морська від будинку №78 до вул.Кузнецька у приватному секторі Заводського району м.Миколаєва"</t>
  </si>
  <si>
    <t>ФОП Дейнеко О.С.</t>
  </si>
  <si>
    <t>Капітальний ремонт тротуару по вул.Декабристів від вул.Погранична до пров Образцова (непарна сторона) Заводського району м.Миколаєва</t>
  </si>
  <si>
    <t>вул.Декабристів від вул.Погранична до пров Образцова (непарна сторона) Заводського району м.Миколаєва</t>
  </si>
  <si>
    <t>Капітальний ремонт тротуару по вул. 1 Слобідська від вул.Погранична до ЗОШ -інтернат №3 (парна сторона) у приватному секторі Заводського району м.Миколаєва"</t>
  </si>
  <si>
    <t>вул. 1 Слобідська від вул.Погранична до ЗОШ -інтернат №3 (парна сторона) у приватному секторі Заводського району м.Миколаєва"</t>
  </si>
  <si>
    <t>Капітальний ремонт тротуару по вул. Кузнецька (пр.Суднобудівників- Левадівська, Даля- М.Морська) у приватному секторі Заводського району м.Миколаєва"</t>
  </si>
  <si>
    <t>вул. Кузнецька (пр.Суднобудівників- Левадівська, Даля- М.Морська) у приватному секторі Заводського району м.Миколаєва"</t>
  </si>
  <si>
    <t>Капітальний ремонт тротуару по вул. 3 Слобідська (Заводська-Кузнецька)  Заводського району м.Миколаєва</t>
  </si>
  <si>
    <t>вул. 3 Слобідська (Заводська-Кузнецька)  Заводського району м.Миколаєва</t>
  </si>
  <si>
    <t>Капітальний ремонт тротуару по вул. Дмитрієва   Заводського району м.Миколаєва"</t>
  </si>
  <si>
    <t xml:space="preserve"> вул. Дмитрієва   Заводського району м.Миколаєва"</t>
  </si>
  <si>
    <t>ВСЬОГО 4016011, 3132</t>
  </si>
  <si>
    <t>Громадський бюджет. Капітальний ремонт спортивного майданчика</t>
  </si>
  <si>
    <t>Громадський бюджет № 0097 "Спортивний майданчик на вул. Терасній (покриття)" (вул.Терасна)</t>
  </si>
  <si>
    <t>вул.Терасна</t>
  </si>
  <si>
    <t xml:space="preserve">Громадський бюджет № 0006 "Спортивний майданчик для підлітків та дорослих "Спорт Тайм" (вул.Дунаєва,39)
</t>
  </si>
  <si>
    <t xml:space="preserve">вул.Дунаєва,39
</t>
  </si>
  <si>
    <t>Капітальний ремонт спртивного майданчика</t>
  </si>
  <si>
    <t>Капітальний ремонт спортивного майданчика по вул. Крилова 19-А в Заводському районі у м.Миколаєві</t>
  </si>
  <si>
    <t>вул. Крилова 19-А в Заводському районі у м.Миколаєві</t>
  </si>
  <si>
    <t>Капітальний ремонт спортивного майданчика по вул. Крилова 5, 5-А в Заводському районі у м.Миколаєві</t>
  </si>
  <si>
    <t>вул. Крилова 5, 5-А в Заводському районі у м.Миколаєві</t>
  </si>
  <si>
    <t>ПКД Капітальний ремонт дитячого майданчика</t>
  </si>
  <si>
    <t>Капітальний ремонт дитячого майданчика по вул. 2 Слобідська, 75 в Заводському районі у м.Миколаєві</t>
  </si>
  <si>
    <t>вул. 2 Слобідська, 75 в Заводському районі у м.Миколаєві</t>
  </si>
  <si>
    <t>Капітальний ремонт дитячого майданчика по вул.3 Слобідська,107 корп. 2, 3, 4 в Заводському районі у м.Миколаєві</t>
  </si>
  <si>
    <t>вул.3 Слобідська,107 корп. 2, 3, 4 в Заводському районі у м.Миколаєві</t>
  </si>
  <si>
    <t>Капітальний ремонт дитячого майданчика по вул.4 Слобідська ріг вул. Кузнецька в Заводському районі у м.Миколаєві</t>
  </si>
  <si>
    <t xml:space="preserve"> вул.4 Слобідська ріг вул. Кузнецька в Заводському районі у м.Миколаєві</t>
  </si>
  <si>
    <t>Капітальний ремонт дитячого майданчика по вул.Громадянська, 42,44 в Заводському районі у м.Миколаєві</t>
  </si>
  <si>
    <t>вул.Громадянська, 42,44 в Заводському районі у м.Миколаєві</t>
  </si>
  <si>
    <t>Капітальний ремонт дитячого майданчика</t>
  </si>
  <si>
    <t>Капітальний ремонт дитячого ігрового майданчика по вул. Озерна, 37 в Заводському районі у м.Миколаєві</t>
  </si>
  <si>
    <t>вул. Озерна, 37 в Заводському районі у м.Миколаєві</t>
  </si>
  <si>
    <t>Капітальний ремонт дитячого ігрового майданчика по пр. Центральний  7 (спорт.), в Заводському районі у м.Миколаєві</t>
  </si>
  <si>
    <t>пр. Центральний  7 (спорт.), в Заводському районі у м.Миколаєві</t>
  </si>
  <si>
    <t>Капітальний ремонт дорожнього покриття внутришньоквартальних проїздів</t>
  </si>
  <si>
    <t>Капітальний ремонт дорожнього покриття внутришньоквартальних проїздів по вул. 2 Слобідська, 75 у Заводському районі м.Миколаєва</t>
  </si>
  <si>
    <t>Капітальний ремонт дорожнього покриття внутришньоквартальних проїздів по вул. 4 Слобідська, 88 у Заводському районі м.Миколаєва</t>
  </si>
  <si>
    <t>вул. 4 Слобідська, 88 у Заводському районі м.Миколаєва</t>
  </si>
  <si>
    <t>Адміністрація Заводського району Миколаївської міської ради</t>
  </si>
  <si>
    <t>Департамент внутрішнього фінансового контролю, нагляду та протидії корупції Миколаївської міської ради</t>
  </si>
  <si>
    <t>Департамент фінансів Миколаївської міської ради</t>
  </si>
  <si>
    <t>Управління земельних ресурсів Миколаївської міської ради</t>
  </si>
  <si>
    <t>Департамент з надання адміністративних послуг Миколаївської міської ради</t>
  </si>
  <si>
    <t>НЕРОЗПОДІЛЕНА СУМА</t>
  </si>
  <si>
    <t>Капітальний ремонт з термомодернізацією</t>
  </si>
  <si>
    <t>Миколаївський муніципальний колегіум імені В.Д.Чайки (корпус 2) за адресою: вул.Потьомкінська,147 А, м. Миколаїв</t>
  </si>
  <si>
    <t>вул.Потьомкінська,147 А, м. Миколаїв</t>
  </si>
  <si>
    <t xml:space="preserve">ФОП Павлов П.А. Е.з.філ.ДП"Укрдержбудексп.у м.Мик." 15-0468-18(15-0751-17)в.21.11.2018;                               ФОП Мовенко С.Н                                  </t>
  </si>
  <si>
    <t>загальноосвітня школа І-ІІІ ст. №42, вул. Електронна,73, м. Миколаїв</t>
  </si>
  <si>
    <t>м. Миколаїв, вул. Електронна,73</t>
  </si>
  <si>
    <t>ТОВ"Солар Сервіс"ФОП Кармазін, ФОП Королюк М.А.</t>
  </si>
  <si>
    <t xml:space="preserve">Капітальний ремонт мереж зовнішнього освітлення по вул.Айвазовського та пр.Корабелів від вул.Айвазовського до профілакторію "Знання" у Кор.районі м.Микол. </t>
  </si>
  <si>
    <t xml:space="preserve"> вул.Айвазовського та пр.Корабелів від вул.Айвазовського до профілакторію "Знання" у Кор.районі м.Микол. </t>
  </si>
  <si>
    <t>Капітальний ремонт з вуличного освітлення</t>
  </si>
  <si>
    <t>Освітлення вулиці Космонавтів</t>
  </si>
  <si>
    <t>м. Миколаїв, вул. Космонавтів</t>
  </si>
  <si>
    <t>ТОВ "А-ПРОЕКТСЕРВІС"</t>
  </si>
  <si>
    <t>Капітальний ремонт в частині термосанації</t>
  </si>
  <si>
    <t>ДНЗ №147 за адресою:  вул. Гарнізонна, 10-А, м. Миколаїв</t>
  </si>
  <si>
    <t>вул. Гарнізонна, 10-А, м. Миколаїв</t>
  </si>
  <si>
    <t>ТОВ "МПК "СТАНДАРТ"</t>
  </si>
  <si>
    <t>ЗОШ І-ІІІ ст. №10,Миколаївської міської ради за адресою:  пр.Богоявленський, 30</t>
  </si>
  <si>
    <t>м. Миколавїв, пр.Богоявленський, 29</t>
  </si>
  <si>
    <t>Експертний звіт від 05.06.2019 №05-06/19/А ФОП Ігнатьєва Ю.О.ФОП Канівченко В.Г</t>
  </si>
  <si>
    <t>загальноосвітня школа І-ІІІ ст. № 17, вул. Крилова, 12/6, м. Миколаїв</t>
  </si>
  <si>
    <t xml:space="preserve"> м. Миколаїв, вул. Крилова, 12/6</t>
  </si>
  <si>
    <t>Капітальний ремонт в частині заміни вікон та вхідних дверей</t>
  </si>
  <si>
    <t>Миколаївський морський ліцей імені професора М. Александрова за адресою: вул. Даля, 11А,  м. Миколаїв</t>
  </si>
  <si>
    <t xml:space="preserve"> вул. Даля, 11А,  м. Миколаїв</t>
  </si>
  <si>
    <t>ДЮСШ № 7 за адресою: вул. Знаменська, 33/4,  м. Миколаїв</t>
  </si>
  <si>
    <t xml:space="preserve"> вул. Знаменська, 33/4,  м. Миколаїв</t>
  </si>
  <si>
    <t xml:space="preserve">Капітальний ремонт в частині заміни вікон та вхідних дверей </t>
  </si>
  <si>
    <t>Капітальний ремонт в частині заміни вікон та вхідних дверей в під’їздах будинків</t>
  </si>
  <si>
    <t xml:space="preserve"> вул. Озерна, 15</t>
  </si>
  <si>
    <t>м. Миколаїв, вул. Озерна, 15</t>
  </si>
  <si>
    <t>пр. Миру, 64</t>
  </si>
  <si>
    <t>м. Миколаїв, пр. Миру, 64</t>
  </si>
  <si>
    <t>ТОВ"ІНПРОЕКТБУД"</t>
  </si>
  <si>
    <t>вул. Дмитра Яворницького, 24</t>
  </si>
  <si>
    <t>м. Миколаїв, вул. Дмитра Яворницького, 24</t>
  </si>
  <si>
    <t>вул. Крилова, 38 В</t>
  </si>
  <si>
    <t>м. Миколаїв, вул. Крилова, 38 В</t>
  </si>
  <si>
    <t>вул. Лазурна, 32</t>
  </si>
  <si>
    <t>м. Миколаїв, вул. Лазурна, 32</t>
  </si>
  <si>
    <t>вул. Генерала Карпенка, 67</t>
  </si>
  <si>
    <t>м. Миколаїв, вул. Генерала Карпенка, 67</t>
  </si>
  <si>
    <t>вул. Лазурна, 28 Б</t>
  </si>
  <si>
    <t>м. Миколаїв, вул. Лазурна, 28 Б</t>
  </si>
  <si>
    <t>вул. Лазурна, 28 А</t>
  </si>
  <si>
    <t>м. Миколаїв, вул. Лазурна, 28 А</t>
  </si>
  <si>
    <t>вул. Крилова, 12/3</t>
  </si>
  <si>
    <t>м. Миколаїв, вул. Крилова, 12/3</t>
  </si>
  <si>
    <t>вул. Крилова, 50</t>
  </si>
  <si>
    <t>м. Миколаїв, вул. Крилова, 50</t>
  </si>
  <si>
    <t>вул. Лазурна, 26 А</t>
  </si>
  <si>
    <t>м. Миколаїв, вул. Лазурна, 26 А</t>
  </si>
  <si>
    <t>вул. Образцова, 4 А</t>
  </si>
  <si>
    <t>м. Миколаїв, вул. Образцова, 4 А</t>
  </si>
  <si>
    <t>вул. Крилова, 44 А</t>
  </si>
  <si>
    <t>м. Миколаїв, вул. Крилова, 44 А</t>
  </si>
  <si>
    <t>вул. Крилова, 44</t>
  </si>
  <si>
    <t>м. Миколаїв, вул. Крилова, 44</t>
  </si>
  <si>
    <t>вул. Озерна, 6</t>
  </si>
  <si>
    <t>м. Миколаїв, вул. Озерна, 6</t>
  </si>
  <si>
    <t>вул. Озерна, 4</t>
  </si>
  <si>
    <t>м. Миколаїв, вул. Озерна, 4</t>
  </si>
  <si>
    <t>вул. Лазурна, 10 Б</t>
  </si>
  <si>
    <t>м. Миколаїв, вул. Лазурна, 10 Б</t>
  </si>
  <si>
    <t>вул. Космонавтів, 124 А</t>
  </si>
  <si>
    <t>м. Миколаїв, вул. Космонавтів, 124 А</t>
  </si>
  <si>
    <t>ТОВ "ІНПРОЕКТБУД"</t>
  </si>
  <si>
    <t>пр. Миру, 21 Б</t>
  </si>
  <si>
    <t>м. Миколаїв, пр. Миру, 21 Б</t>
  </si>
  <si>
    <t>вул. Космонавтів, 104 А</t>
  </si>
  <si>
    <t>м. Миколаїв, вул. Космонавтів, 104 А</t>
  </si>
  <si>
    <t>вул. Генерала Свиридова, 37</t>
  </si>
  <si>
    <t>м. Миколаїв, вул. Генерала Свиридова, 37</t>
  </si>
  <si>
    <t>вул. Космонавтів, 140 Г</t>
  </si>
  <si>
    <t>м. Миколаїв, вул. Космонавтів, 140 Г</t>
  </si>
  <si>
    <t>вул. Космонавтів, 102</t>
  </si>
  <si>
    <t>м. Миколаїв, вул. Космонавтів, 102</t>
  </si>
  <si>
    <t>вул. Південна, 48</t>
  </si>
  <si>
    <t>м. Миколаїв, вул. Південна, 48</t>
  </si>
  <si>
    <t>ТОВ "МПК "СТАНДАРТ"
ТОВ "БК "БУДРЕМКОНСТРУКЦІЯ"</t>
  </si>
  <si>
    <t>пр. Богоявленський, 31</t>
  </si>
  <si>
    <t>м. Миколаїв, пр. Богоявленський, 31</t>
  </si>
  <si>
    <t>вул. Космонавтів, 118 А</t>
  </si>
  <si>
    <t>м. Миколаїв, вул. Космонавтів, 118 А</t>
  </si>
  <si>
    <t>вул. Космонавтів, 126/1</t>
  </si>
  <si>
    <t>м. Миколаїв, вул. Космонавтів, 126/1</t>
  </si>
  <si>
    <t>вул. Молодогвардійська, 32</t>
  </si>
  <si>
    <t>м. Миколаїв, вул. Молодогвардійська, 32</t>
  </si>
  <si>
    <t>вул. Космонавтів, 126/2</t>
  </si>
  <si>
    <t>за адресою: м. Миколаїв, вул. Космонавтів, 126/2</t>
  </si>
  <si>
    <t>вул. Миколаївська, 30</t>
  </si>
  <si>
    <t>м. Миколаїв,вул. Миколаївська, 30</t>
  </si>
  <si>
    <t>пр. Миру, 25 А</t>
  </si>
  <si>
    <t>м. Миколаїв, пр. Миру, 25 А</t>
  </si>
  <si>
    <t>вул. Вінграновського, 39</t>
  </si>
  <si>
    <t>м. Миколаїв, вул. Вінграновського, 39</t>
  </si>
  <si>
    <t>вул. В.Чорновола, 9</t>
  </si>
  <si>
    <t>м. Миколаїв, вул. В.Чорновола, 9</t>
  </si>
  <si>
    <t>ТОВ "А-ПРОЕКТСЕРВІС"
ТОВ "БК "БУДРЕМКОНСТРУКЦІЯ"</t>
  </si>
  <si>
    <t>пр. Богоявленський, 29</t>
  </si>
  <si>
    <t>м. Миколаїв,пр. Богоявленський, 29</t>
  </si>
  <si>
    <t>вул. Знаменська, 45</t>
  </si>
  <si>
    <t>м. Миколаїв, вул. Знаменська, 45</t>
  </si>
  <si>
    <t>ТОВ "ІНРОЕКТБУД"
ТОВ "БК "БУДРЕМКОНСТРУКЦІЯ"</t>
  </si>
  <si>
    <t>вул. Райдужна,32</t>
  </si>
  <si>
    <t>м. Миколаїв, вул. Райдужна,32</t>
  </si>
  <si>
    <t>вул. Райдужна, 34</t>
  </si>
  <si>
    <t>м. Миколаїв, вул. Райдужна, 34</t>
  </si>
  <si>
    <t>вул. Райдужна, 53</t>
  </si>
  <si>
    <t>м. Миколаїв, вул. Райдужна, 53</t>
  </si>
  <si>
    <t>вул. Знаменська, 49</t>
  </si>
  <si>
    <t>м. Миколаїв, вул. Знаменська, 49</t>
  </si>
  <si>
    <t>вул. Знаменська, 47</t>
  </si>
  <si>
    <t>м. Миколаїв, вул. Знаменська, 47</t>
  </si>
  <si>
    <t>вул. Райдужна, 47</t>
  </si>
  <si>
    <t>м. Миколаїв, вул. Райдужна, 47</t>
  </si>
  <si>
    <t>вул. Знаменська, 41</t>
  </si>
  <si>
    <t>м. Миколаїв, вул. Знаменська, 41</t>
  </si>
  <si>
    <t>вул. Вокзальна, 49</t>
  </si>
  <si>
    <t>м. Миколаїв, вул. Вокзальна, 49</t>
  </si>
  <si>
    <t>вул. Райдужна, 63</t>
  </si>
  <si>
    <t>м. Миколаїв, вул. Райдужна, 63</t>
  </si>
  <si>
    <t>вул. Райдужна, 51</t>
  </si>
  <si>
    <t>м. Миколаїв, вул. Райдужна, 51</t>
  </si>
  <si>
    <t>вул. Райдужна, 43</t>
  </si>
  <si>
    <t>м. Миколаїв, вул. Райдужна, 43</t>
  </si>
  <si>
    <t>вул. Вокзальна, 53</t>
  </si>
  <si>
    <t>м. Миколаїв, вул. Вокзальна, 53</t>
  </si>
  <si>
    <t>вул. Райдужна, 61</t>
  </si>
  <si>
    <t>м. Миколаїв, вул. Райдужна, 61</t>
  </si>
  <si>
    <t>вул. Вокзальна, 55</t>
  </si>
  <si>
    <t>м. Миколаїв, вул. Вокзальна, 55</t>
  </si>
  <si>
    <t>вул. Вокзальна, 57</t>
  </si>
  <si>
    <t>м. Миколаїв, вул. Вокзальна, 57</t>
  </si>
  <si>
    <t>Виділено  на капітальний ремонт інших об'єктів</t>
  </si>
  <si>
    <t>Експертний звіт від 05.09.2018 №5169/е/17         ФОП Нуждов Павло Анатолійович
ТОВ "ПІВДЕНЬ БУДСЕРВІС" ФОП Мовенко С.М.</t>
  </si>
  <si>
    <t>Реконструкція з термосанацією</t>
  </si>
  <si>
    <t>загальноосвітня школа  І-ІІІ ступенів № 45 за адресою: м. Миколаїв, вул. 4 Поздовжня, 58.</t>
  </si>
  <si>
    <t xml:space="preserve"> м. Миколаїв, вул. 4 Поздовжня, 58.</t>
  </si>
  <si>
    <t xml:space="preserve">Експертний звіт від 27.12.2017 №15-0712-17   ТОВ "ЮЖНИЙ ГОРОД";              ФОП Мовенко С.М.  ТОВ "ПІВДЕНЬБУД </t>
  </si>
  <si>
    <t>загальноосвітня школа  І-ІІІ ступенів № 4 за адресою: м. Миколаїв, вул. Мала Морська, 78.</t>
  </si>
  <si>
    <t>м. Миколаїв, вул. Мала Морська, 78.</t>
  </si>
  <si>
    <t>Експертний звіт від 31.01.2018 №124/17-М            ТОВ "ІНПРОЕКТБУД"          ТОВ Голден-Буд" ФОП Королюк</t>
  </si>
  <si>
    <t>загальноосвітня школа  І-ІІІ ступенів № 29 за адресою: м. Миколаїв, вул. Гетьмана Сагайдачного (Ватутіна),124.</t>
  </si>
  <si>
    <t xml:space="preserve"> м. Миколаїв, вул. Гетьмана Сагайдачного (Ватутіна),124.</t>
  </si>
  <si>
    <t xml:space="preserve">Експертний звіт №15-0418-18 від 06.12.18 ТОВ "АБ Масив" ТОВ "МЕГАГРАД-ЛТД" ФОП Нуждов </t>
  </si>
  <si>
    <t>дитячий будинок сімейного типу за адресою: м. Миколаїв, вул. Надпрудна, 15.</t>
  </si>
  <si>
    <t xml:space="preserve"> м. Миколаїв, вул. Надпрудна, 15.</t>
  </si>
  <si>
    <t xml:space="preserve">Експертний звіт №021-19Д від 20.02.19    ФОП Ігнатьєва Ю.О.                                 ФОП Павлов А.А.                          </t>
  </si>
  <si>
    <t>загальноосвітня школа І-ІІІ ступенів № 23 за адресою: м. Миколаїв, вул. Гарнізонна, 10.</t>
  </si>
  <si>
    <t>м. Миколаїв, вул. Гарнізонна, 10.</t>
  </si>
  <si>
    <t xml:space="preserve"> Експертний звіт №15-0226-18 від 14.09.18
ТОВ "ЮЖНИЙ ГОРОД"        ТОВ "Голден-Буд" ФОП Мовенко</t>
  </si>
  <si>
    <t>дошкільний навчальний заклад № 144 за адресою: м. Миколаїв, вул. Океанівська, 42.</t>
  </si>
  <si>
    <t>м. Миколаїв, вул. Океанівська, 42.</t>
  </si>
  <si>
    <t>ТОВ "Голден-Буд" Експертний звіт від 13.04.2018 №854-18Д ТОВ "ПРОЕКТ-КОМПЛЕКТ-СТРОЙ"
ФОП Королюк М.А.</t>
  </si>
  <si>
    <t>загальноосвітня школа І-ІІІ ступенів № 14 за адресою: м. Миколаїв, вул. Вільна (Свободна), 38 .</t>
  </si>
  <si>
    <t>м. Миколаїв, вул. Вільна (Свободна), 38 .</t>
  </si>
  <si>
    <t>Експертний звіт від 26.04.2018 №4652/е/17
ТОВ "ПІВДЕНЬБУД МИКОЛАЇВ ЛТД"
ФОП Мовенко С.М.
ФОП Нуждов П.А.</t>
  </si>
  <si>
    <t>дошкільний навчальний заклад № 87 за адресою: м. Миколаїв, вул. Привільна, 57.</t>
  </si>
  <si>
    <t>м. Миколаїв, вул. Привільна, 57.</t>
  </si>
  <si>
    <t>Експертний звіт від 20.12.2017 №15-0707-17  ТОВ "ІНПРОЕКТБУД"  ТОВ "Південьбуд"           ФОП Мовенко С.М.</t>
  </si>
  <si>
    <t>дошкільний навчальний заклад № 123 за адресою: м. Миколаїв, вул. Радісна, 4.</t>
  </si>
  <si>
    <t>м. Миколаїв, вул. Радісна, 4.</t>
  </si>
  <si>
    <t>Експертний звіт від 13.12.2017 №15-0671-17 ФОП Любенко І.В.  ТОВ Голден-Буд"   ФОП Нуждов П.А.</t>
  </si>
  <si>
    <t>дошкільний навчальний заклад № 106 за адресою: м. Миколаїв, пр. Богоявленський, 297.</t>
  </si>
  <si>
    <t xml:space="preserve"> м. Миколаїв, пр. Богоявленський, 297.</t>
  </si>
  <si>
    <t>Департамент енергетики, енергозбередення та запровадження інноваційних технологій Миколаївської міської ради.</t>
  </si>
  <si>
    <t>ПрАТ "БК"Житлопромбуд-8"</t>
  </si>
  <si>
    <t xml:space="preserve"> ремонт внутрішніх приміщень, фасаду, реконструкція глядацької зали, ремонт мереж теплопостачання, водовідведення та освітлення</t>
  </si>
  <si>
    <t xml:space="preserve">Реконструкція Миколаївського міського палацу культури "Молодіжний", I та II черга за адресою: м.Миколаїв, Інгульський район, вул.Театральна (Васляєва),1. Коригування.» </t>
  </si>
  <si>
    <t>м. Миколаїв, вул. Театральна, буд. 1</t>
  </si>
  <si>
    <t>нове будівництво об’єкту «ALPIN PARK Миколаїв Молодіжний - єдиний драйв - парк на півдні України!!!</t>
  </si>
  <si>
    <t xml:space="preserve">Нове будівництво об’єкту «ALPIN PARK Миколаїв Молодіжний - єдиний драйв - парк на півдні України!!!»,  м. Миколаїв, вул. Театральна,1 </t>
  </si>
  <si>
    <t>Управління з питань культури та охорони культурної спадщини ММР</t>
  </si>
  <si>
    <t>Проведення капітального ремонту та обладнання спеціальними засобами і пристосуваннями для адаптації житлових та санітарно-гігієнічних приміщень власних будинків та квартир особам з інвалідністю, які пересуваються на інвалідних  візках та особам, що виховують дітей з інвалідністю, які пересуваються на інвалідних візках та потребують постійної сторонньої допомоги за місцем їх реєстрації у відповідності до вимог санітарних та будівельних норм</t>
  </si>
  <si>
    <t>Капітальний ремонт житлових приміщень</t>
  </si>
  <si>
    <t>вул. Генерала Карпенка, буд.6,кв. 8; вул.Крилова, буд.12/2, кв.19; пров.Весняний, буд.1</t>
  </si>
  <si>
    <t xml:space="preserve">Капітальний ремонт власних жилих будинків і квартир осіб з інвалідністю внаслідок війни та осіб, які мають особливі заслуги перед Батьківщиною - проект капітального ремонту квартири інваліда війни ІІІ групи Завражина О.О. </t>
  </si>
  <si>
    <t xml:space="preserve"> Бузький бульвар, буд. 17А, кв. 8 </t>
  </si>
  <si>
    <t xml:space="preserve">Капітальний ремонт власних жилих будинків і квартир осіб з інвалідністю внаслідок війни та осіб, які мають особливі заслуги перед Батьківщиною - капітальний ремонт квартири інваліда війни І групи Прядка М.В. за адерсою: Бузький бульвар, буд. 5А, кв. 8 </t>
  </si>
  <si>
    <t xml:space="preserve">Бузький бульвар, буд. 17А, кв. 8 </t>
  </si>
  <si>
    <t xml:space="preserve">Капітальний ремонт власних жилих будинків і квартир осіб з інвалідністю внаслідок війни та осіб, які мають особливі заслуги перед Батьківщиною - капітальний ремонт квартири інваліда війни ІІІ групи Звездуна М.С. </t>
  </si>
  <si>
    <t>пр.Героїв України, буд. 21, кв. 6</t>
  </si>
  <si>
    <t xml:space="preserve">Капітальний ремонт  власних жилих будинків і квартир осіб з інвалідністю внаслідок війни та осіб, які мають особливі заслуги перед Батьківщиною - капітальний ремон квартири інваліда війи І гр. Вороненка Д.М. </t>
  </si>
  <si>
    <t>пр. Богоявленський, буд.293 кв. 13</t>
  </si>
  <si>
    <t>Департамент праці та соціального захисту населення Миколаївської міської ради</t>
  </si>
  <si>
    <t>Проведено конкурс, проводиться кваліфікація переможця</t>
  </si>
  <si>
    <t>"Капітальний ремонт (заміна) двох ліфтів у головному корпусі Міської лікарні швидкої медичної допомоги по вул. Корабелів,14-В у м. Миколаєві, в тому числі проектно-кошторисна документація та експертиза"</t>
  </si>
  <si>
    <t>ЛШМД  -  Роботи будівельні (45000000-7)</t>
  </si>
  <si>
    <t xml:space="preserve">54020, м.Миколаїв,         вул.Корабелів, 14В  </t>
  </si>
  <si>
    <t>ТОВ "Евроліфт"</t>
  </si>
  <si>
    <t xml:space="preserve">"Капітальний ремонт ліфтової шахти у хірургічному корпусі КНП ММР "Міська лікарня №5" за адресою: м.Миколаїв, пр. Богоявленський,336, з заміною вантажно-лікарняного ліфту, в тому числі проектно-кошторисна документація та експертиза"" </t>
  </si>
  <si>
    <t xml:space="preserve">МЛ №5 - Придбання  і предметів довгострокового користування мединого обладнання </t>
  </si>
  <si>
    <t>54051, м. Миколаїв, пр. Богоявленський, 336</t>
  </si>
  <si>
    <t>Товариство з обмеженою відповідальністю «Центрліфт»</t>
  </si>
  <si>
    <t>Капітальний ремонт з придбанням вантажно-медичного ліфту з модернізацією ліфтової шахти у хірургічному корпусі комунального некомерційного підприємства Миколаївської міської ради «Міська лікарня №3» по вул. Космонавтів, 97 у м. Миколаєві, у т.ч. ПКД та експертиза</t>
  </si>
  <si>
    <t xml:space="preserve">МЛ №3  - Капітальний ремонт </t>
  </si>
  <si>
    <t>м.Миколаїв,  вул. Космонавтів, 97</t>
  </si>
  <si>
    <t>Управління охорони здоров'я Миколаївської міської ради</t>
  </si>
  <si>
    <t>ТОВ БК "Контакт Жил Буд"</t>
  </si>
  <si>
    <t>Реконструкція покрівлі ЗОШ №40 по вул.Металургів, 97/1  у м.Миколаєві, у  т.ч.проектно-вишукувальні роботи та експертиза</t>
  </si>
  <si>
    <t>Миколаївська загальноосвітня школа І-ІІІ ступенів № 40
Миколаївської міської ради Миколаївської області</t>
  </si>
  <si>
    <t>м.Миколаїв, 54050 вул. Металургів,97/1</t>
  </si>
  <si>
    <t>Капітальний ремонт будівлі (встановлення системи відеоспостереження та доочищення води) Миколаївського муніципального колегіуму по вул.Потьомкінська,147 а  у м.Миколаєві, в т.ч. проектно-вишукувальні роботи та експертиза</t>
  </si>
  <si>
    <t>Миколаївський муніципальний колегіум імені Володимира Дмитровича Чайки Миколаївської міської ради Миколаївської області</t>
  </si>
  <si>
    <t>м.Миколаїв, 54003  вул. Поьомкінська, 147-а</t>
  </si>
  <si>
    <t>Капітальний ремонт будівлі (встановлення системи відеоспостереження та доочищення води) Миколаївського муніципального колегіуму по вул.Котельна,8 у м.Миколаєві, в т.ч. проектно-вишукувальні роботи та експертиза</t>
  </si>
  <si>
    <t>м.Миколаїв, 54003  вул. Котельна, 8</t>
  </si>
  <si>
    <t>Капітальний ремонт огорожі ЗОШ №46 по вул. вул. 9-а Повздожня, 10 у м. Миколаєві</t>
  </si>
  <si>
    <t>Миколаївська загальноосвітня школа І-ІІІ ступенів № 46
Миколаївської міської ради Миколаївської області</t>
  </si>
  <si>
    <t>м.Миколаїв, 54034  вул. 9-а Повздовжня, 10</t>
  </si>
  <si>
    <r>
      <t>Капітальний ремонт будівлі ЗОШ №54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 пр. Корабелів 10-Б  у м.Миколаєві</t>
    </r>
  </si>
  <si>
    <t>Миколаївська загальноосвітня школа І-ІІІ ступенів № 54
Миколаївської міської ради Миколаївської області</t>
  </si>
  <si>
    <t>м.Миколаїв, 54052  пр. Корабелів, 10-Б</t>
  </si>
  <si>
    <t>ФОП Нуждов П.А.</t>
  </si>
  <si>
    <t>Капітальний ремонт будівлі ЗОШ №25 по вул. Защука, 2-А у м.Миколаєві</t>
  </si>
  <si>
    <t>ТОВ "Південьбуд Миколаїв ЛТД"</t>
  </si>
  <si>
    <t>Миколаївська загальноосвітня школа І-ІІІ ступенів № 25
Миколаївської міської ради Миколаївської області</t>
  </si>
  <si>
    <t>м.Миколаїв, 54020  вул. Защука, 2-А</t>
  </si>
  <si>
    <r>
      <t>Капітальний ремонт огорожі ЗОШ №20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 вул.Космонавтів,70 в м. Миколаєві</t>
    </r>
  </si>
  <si>
    <t>Миколаївська загальноосвітня школа І-ІІІ ступенів № 20
Миколаївської міської ради Миколаївської області</t>
  </si>
  <si>
    <t>м.Миколаїв, 54048  вул. Космонавтів, 70</t>
  </si>
  <si>
    <t xml:space="preserve">Капітальний ремонт огорожі ЗОШ № 24 по вул.Лісна,1 у м.Миколаєві </t>
  </si>
  <si>
    <t>Миколаївська загальноосвітня школа І-ІІІ ступенів № 24
Миколаївської міської ради Миколаївської області</t>
  </si>
  <si>
    <t>м.Миколаїв, 54048  вул. Лісова, 1</t>
  </si>
  <si>
    <t>ТОВ "СТРОЙ  МИР ИНДАСТРИЗ"</t>
  </si>
  <si>
    <t>Капітальний ремонт огорожі  ЗОШ №11 по вул. Китобоїв, 3 у м. Миколаєві, в т.ч. проектно-вишукувальні роботи та експертиза</t>
  </si>
  <si>
    <t>Миколаївська загальноосвітня школа І-ІІІ ступенів № 11
Миколаївської міської ради Миколаївської області</t>
  </si>
  <si>
    <t>м.Миколаїв, 54056  вул. Китобоїв,3</t>
  </si>
  <si>
    <t>Капітальний ремонт огорожі ЗОШ №44 по вул. Знаменська,1 у м. Миколаєві, в т.ч. проектно-вишукувальні роботи та експертиза</t>
  </si>
  <si>
    <t>Миколаївська загальноосвітня школа І-ІІІ ступенів № 44
Миколаївської міської ради Миколаївської області</t>
  </si>
  <si>
    <t>м.Миколаїв, 54037  вул. Знаменська, 1</t>
  </si>
  <si>
    <r>
      <t>Капітальний ремонт спортивного майданчику ЗОШ №61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 вул.Матросова,2   у м.Миколаєві</t>
    </r>
  </si>
  <si>
    <t>Миколаївська загальноосвітня школа І-ІІІ ступенів № 61
Миколаївської міської ради Миколаївської області</t>
  </si>
  <si>
    <t>м.Миколаїв, 54036  вул. Олександра Матросова, 2</t>
  </si>
  <si>
    <t>Капітальний ремонт покрівлі ДНЗ № 52 по пров.. Парусний, 7 Б у м.Миколаєві</t>
  </si>
  <si>
    <t>Дошкільний навчальний заклад № 52 "Маяк"</t>
  </si>
  <si>
    <t>м.Миколаїв, 54025  пров. Парусний, 7-б</t>
  </si>
  <si>
    <t>Капітальний ремонт будівлі ДНЗ № 70 по вул. Фалеєвській, 11 у т.ч. проектно-вишукувальні роботи та експертиза</t>
  </si>
  <si>
    <t>Дошкільний навчальний заклад № 70 "Чарівний птах"</t>
  </si>
  <si>
    <t>м.Миколаїв, 54003  вул. Фалеївська, 11</t>
  </si>
  <si>
    <t>Капітальний ремонт будівлі ДНЗ № 79 по вул. Казарського, 1у м.Миколаєві у т.ч. проектно-вишукувальні роботи та експертиза</t>
  </si>
  <si>
    <t>Дошкільний навчальний заклад № 79 "Волошка"</t>
  </si>
  <si>
    <t>м.Миколаїв, 54007  вул. Казарського, 1</t>
  </si>
  <si>
    <t>ТОВ " Антарес-БУД"</t>
  </si>
  <si>
    <t>Капітальний ремонт покрівлі ДНЗ № 5 по вул.Колодязна, 41, у м.Миколаєві  в т.ч. проектно-вишукувальні роботи та експертиза</t>
  </si>
  <si>
    <t xml:space="preserve">Дошкільний навчальний заклад №5 </t>
  </si>
  <si>
    <t>54003,м.Миколаїв, вул.Колодязна,41</t>
  </si>
  <si>
    <r>
      <t>Капітальний ремонт будівлі ДНЗ №139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 вул.Артема 28-а , ум.Миколаєві, в т.ч. проектно-вишукувальні роботи та експертиз</t>
    </r>
  </si>
  <si>
    <t>Дошкільний навчальний заклад № 139 "Золотий півник"</t>
  </si>
  <si>
    <t>м.Миколаїв, 54051  вул. Океанівська (Артема), 28-а</t>
  </si>
  <si>
    <t>КП ММР "Капітальне будівництво міста Миколаєва"</t>
  </si>
  <si>
    <t xml:space="preserve">технагляд по обєкту:"Капітальний ремонт будівлі ДНЗ № 72 по вул. Молдавська, 9 у м.Миколаєві"                                    (корегування )  </t>
  </si>
  <si>
    <t>ТОВ "Будівельна компанія "Контакт-Жилбуд"</t>
  </si>
  <si>
    <t>Капітальний ремонт будівлі ДНЗ №72 М. Корениха, вул. Молдавська, 9 у м. Миколаєві</t>
  </si>
  <si>
    <t>Дошкільний навчальний заклад № 72 "Світлячок"</t>
  </si>
  <si>
    <t>м.Миколаїв, 54059 М.Корениха,  вул. Молдавська, 9</t>
  </si>
  <si>
    <t>Управління освіти Миколаївської міської ради</t>
  </si>
  <si>
    <t>Виконавчий комітет Миколаївської міської ради</t>
  </si>
  <si>
    <t>Виконано</t>
  </si>
  <si>
    <t>Заплановано на період з початку року з урахуванням змін</t>
  </si>
  <si>
    <t xml:space="preserve">Заплановано на рік з урахуванням змін
</t>
  </si>
  <si>
    <t>Виконавець робіт/послуг (підрядник)</t>
  </si>
  <si>
    <t>Сума, тис. грн. (з трьома дес. знаками)</t>
  </si>
  <si>
    <t>Види робіт</t>
  </si>
  <si>
    <t>Назва об'єкту</t>
  </si>
  <si>
    <t>Адреса</t>
  </si>
  <si>
    <t xml:space="preserve">Інформація про виконання капітальних  ремонтів, будівництва, реконструкції, реставрації доріг, внутрішньоквартальних проїздів, дахів, будівель і споруд та ін. за  1 квартал 2020 року по бюджету м. Миколаєва в розрізі головних розпорядників коштів </t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</si>
</sst>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0.000"/>
    <numFmt numFmtId="166" formatCode="#,##0.000\ _₴"/>
    <numFmt numFmtId="167" formatCode="#,##0.0"/>
    <numFmt numFmtId="168" formatCode="#,##0.00_ ;\-#,##0.00\ 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7" fillId="0" borderId="0"/>
    <xf numFmtId="0" fontId="9" fillId="0" borderId="0"/>
    <xf numFmtId="0" fontId="9" fillId="0" borderId="0"/>
    <xf numFmtId="0" fontId="12" fillId="0" borderId="0">
      <alignment vertical="top"/>
    </xf>
    <xf numFmtId="0" fontId="1" fillId="0" borderId="0"/>
    <xf numFmtId="0" fontId="21" fillId="0" borderId="0"/>
  </cellStyleXfs>
  <cellXfs count="279">
    <xf numFmtId="0" fontId="0" fillId="0" borderId="0" xfId="0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right" vertical="distributed"/>
    </xf>
    <xf numFmtId="0" fontId="5" fillId="0" borderId="1" xfId="0" applyFont="1" applyFill="1" applyBorder="1"/>
    <xf numFmtId="0" fontId="6" fillId="0" borderId="1" xfId="0" applyFont="1" applyFill="1" applyBorder="1" applyAlignment="1">
      <alignment horizontal="distributed" vertical="distributed"/>
    </xf>
    <xf numFmtId="0" fontId="6" fillId="3" borderId="1" xfId="0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right" vertical="distributed"/>
    </xf>
    <xf numFmtId="165" fontId="6" fillId="0" borderId="1" xfId="0" applyNumberFormat="1" applyFont="1" applyFill="1" applyBorder="1" applyAlignment="1">
      <alignment horizontal="right" vertical="center" wrapText="1"/>
    </xf>
    <xf numFmtId="0" fontId="6" fillId="0" borderId="1" xfId="2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right" vertical="distributed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/>
    </xf>
    <xf numFmtId="166" fontId="8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/>
    </xf>
    <xf numFmtId="0" fontId="10" fillId="3" borderId="1" xfId="0" applyFont="1" applyFill="1" applyBorder="1" applyAlignment="1"/>
    <xf numFmtId="0" fontId="8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166" fontId="6" fillId="0" borderId="1" xfId="0" applyNumberFormat="1" applyFont="1" applyFill="1" applyBorder="1" applyAlignment="1">
      <alignment horizontal="right" vertical="center"/>
    </xf>
    <xf numFmtId="167" fontId="11" fillId="0" borderId="1" xfId="0" applyNumberFormat="1" applyFont="1" applyFill="1" applyBorder="1" applyAlignment="1">
      <alignment horizontal="left" vertical="center" wrapText="1"/>
    </xf>
    <xf numFmtId="167" fontId="11" fillId="0" borderId="1" xfId="5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166" fontId="3" fillId="0" borderId="1" xfId="6" applyNumberFormat="1" applyFont="1" applyFill="1" applyBorder="1" applyAlignment="1">
      <alignment horizontal="right" vertical="center"/>
    </xf>
    <xf numFmtId="0" fontId="3" fillId="0" borderId="1" xfId="6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right" vertical="center" wrapText="1"/>
    </xf>
    <xf numFmtId="0" fontId="3" fillId="0" borderId="1" xfId="6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6" fontId="13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66" fontId="3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8" fillId="0" borderId="0" xfId="0" applyFont="1" applyFill="1" applyBorder="1" applyAlignment="1"/>
    <xf numFmtId="0" fontId="8" fillId="0" borderId="1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vertical="center" wrapText="1"/>
    </xf>
    <xf numFmtId="166" fontId="13" fillId="0" borderId="1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66" fontId="6" fillId="0" borderId="1" xfId="0" applyNumberFormat="1" applyFont="1" applyFill="1" applyBorder="1" applyAlignment="1">
      <alignment horizontal="righ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 shrinkToFit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shrinkToFit="1"/>
    </xf>
    <xf numFmtId="166" fontId="6" fillId="3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justify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166" fontId="17" fillId="0" borderId="0" xfId="0" applyNumberFormat="1" applyFont="1" applyFill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left" vertical="center" wrapText="1"/>
    </xf>
    <xf numFmtId="165" fontId="10" fillId="3" borderId="1" xfId="0" applyNumberFormat="1" applyFont="1" applyFill="1" applyBorder="1" applyAlignment="1">
      <alignment horizontal="center" vertical="top"/>
    </xf>
    <xf numFmtId="164" fontId="10" fillId="3" borderId="1" xfId="0" applyNumberFormat="1" applyFont="1" applyFill="1" applyBorder="1" applyAlignment="1">
      <alignment horizontal="right" vertical="top"/>
    </xf>
    <xf numFmtId="0" fontId="11" fillId="3" borderId="1" xfId="0" applyFont="1" applyFill="1" applyBorder="1" applyAlignment="1">
      <alignment horizontal="left" vertical="top"/>
    </xf>
    <xf numFmtId="164" fontId="3" fillId="3" borderId="1" xfId="0" applyNumberFormat="1" applyFont="1" applyFill="1" applyBorder="1" applyAlignment="1">
      <alignment horizontal="right" vertical="top" wrapText="1"/>
    </xf>
    <xf numFmtId="165" fontId="10" fillId="3" borderId="1" xfId="0" applyNumberFormat="1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164" fontId="11" fillId="3" borderId="1" xfId="0" applyNumberFormat="1" applyFont="1" applyFill="1" applyBorder="1" applyAlignment="1">
      <alignment horizontal="right" vertical="top"/>
    </xf>
    <xf numFmtId="165" fontId="11" fillId="3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165" fontId="11" fillId="3" borderId="1" xfId="0" applyNumberFormat="1" applyFont="1" applyFill="1" applyBorder="1" applyAlignment="1">
      <alignment horizontal="left" vertical="top" wrapText="1"/>
    </xf>
    <xf numFmtId="164" fontId="6" fillId="3" borderId="1" xfId="0" applyNumberFormat="1" applyFont="1" applyFill="1" applyBorder="1" applyAlignment="1">
      <alignment horizontal="right" vertical="top"/>
    </xf>
    <xf numFmtId="0" fontId="6" fillId="3" borderId="1" xfId="0" applyFont="1" applyFill="1" applyBorder="1" applyAlignment="1">
      <alignment horizontal="left" vertical="top" wrapText="1"/>
    </xf>
    <xf numFmtId="165" fontId="11" fillId="3" borderId="1" xfId="0" applyNumberFormat="1" applyFont="1" applyFill="1" applyBorder="1" applyAlignment="1">
      <alignment vertical="top"/>
    </xf>
    <xf numFmtId="168" fontId="6" fillId="3" borderId="1" xfId="0" applyNumberFormat="1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164" fontId="3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164" fontId="3" fillId="3" borderId="1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left" vertical="top" wrapText="1"/>
    </xf>
    <xf numFmtId="164" fontId="11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vertical="top" wrapText="1"/>
    </xf>
    <xf numFmtId="165" fontId="11" fillId="3" borderId="1" xfId="0" applyNumberFormat="1" applyFont="1" applyFill="1" applyBorder="1" applyAlignment="1">
      <alignment horizontal="left" vertical="top" wrapText="1"/>
    </xf>
    <xf numFmtId="165" fontId="11" fillId="3" borderId="1" xfId="0" applyNumberFormat="1" applyFont="1" applyFill="1" applyBorder="1" applyAlignment="1">
      <alignment horizontal="right" vertical="top" wrapText="1"/>
    </xf>
    <xf numFmtId="165" fontId="11" fillId="3" borderId="1" xfId="0" applyNumberFormat="1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vertical="top" wrapText="1"/>
    </xf>
    <xf numFmtId="165" fontId="11" fillId="3" borderId="1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right" vertical="top" wrapText="1"/>
    </xf>
    <xf numFmtId="164" fontId="8" fillId="3" borderId="1" xfId="0" applyNumberFormat="1" applyFont="1" applyFill="1" applyBorder="1" applyAlignment="1">
      <alignment horizontal="right" vertical="top"/>
    </xf>
    <xf numFmtId="0" fontId="8" fillId="3" borderId="1" xfId="0" applyFont="1" applyFill="1" applyBorder="1" applyAlignment="1">
      <alignment vertical="top" wrapText="1"/>
    </xf>
    <xf numFmtId="164" fontId="6" fillId="3" borderId="1" xfId="0" applyNumberFormat="1" applyFont="1" applyFill="1" applyBorder="1" applyAlignment="1">
      <alignment horizontal="right" vertical="top"/>
    </xf>
    <xf numFmtId="165" fontId="11" fillId="3" borderId="1" xfId="0" applyNumberFormat="1" applyFont="1" applyFill="1" applyBorder="1" applyAlignment="1">
      <alignment horizontal="left" vertical="top"/>
    </xf>
    <xf numFmtId="165" fontId="10" fillId="3" borderId="1" xfId="0" applyNumberFormat="1" applyFont="1" applyFill="1" applyBorder="1" applyAlignment="1">
      <alignment vertical="top"/>
    </xf>
    <xf numFmtId="164" fontId="6" fillId="3" borderId="1" xfId="0" applyNumberFormat="1" applyFont="1" applyFill="1" applyBorder="1" applyAlignment="1">
      <alignment horizontal="right" vertical="center"/>
    </xf>
    <xf numFmtId="168" fontId="6" fillId="3" borderId="1" xfId="0" applyNumberFormat="1" applyFont="1" applyFill="1" applyBorder="1" applyAlignment="1">
      <alignment horizontal="center" vertical="top" wrapText="1"/>
    </xf>
    <xf numFmtId="164" fontId="10" fillId="3" borderId="1" xfId="0" applyNumberFormat="1" applyFont="1" applyFill="1" applyBorder="1" applyAlignment="1">
      <alignment horizontal="center" vertical="top"/>
    </xf>
    <xf numFmtId="0" fontId="11" fillId="3" borderId="1" xfId="0" applyFont="1" applyFill="1" applyBorder="1" applyAlignment="1">
      <alignment vertical="top"/>
    </xf>
    <xf numFmtId="165" fontId="11" fillId="3" borderId="1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right" vertical="center" shrinkToFit="1"/>
    </xf>
    <xf numFmtId="0" fontId="3" fillId="3" borderId="1" xfId="0" applyNumberFormat="1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/>
    </xf>
    <xf numFmtId="164" fontId="11" fillId="3" borderId="1" xfId="0" applyNumberFormat="1" applyFont="1" applyFill="1" applyBorder="1" applyAlignment="1">
      <alignment horizontal="right" vertical="top"/>
    </xf>
    <xf numFmtId="0" fontId="14" fillId="3" borderId="1" xfId="0" applyFont="1" applyFill="1" applyBorder="1" applyAlignment="1">
      <alignment horizontal="left" vertical="top" wrapText="1"/>
    </xf>
    <xf numFmtId="165" fontId="10" fillId="3" borderId="1" xfId="0" applyNumberFormat="1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168" fontId="6" fillId="3" borderId="1" xfId="0" applyNumberFormat="1" applyFont="1" applyFill="1" applyBorder="1" applyAlignment="1">
      <alignment vertical="top" wrapText="1"/>
    </xf>
    <xf numFmtId="165" fontId="11" fillId="3" borderId="1" xfId="0" applyNumberFormat="1" applyFont="1" applyFill="1" applyBorder="1" applyAlignment="1">
      <alignment horizontal="left" vertical="center" wrapText="1"/>
    </xf>
    <xf numFmtId="168" fontId="6" fillId="3" borderId="1" xfId="0" applyNumberFormat="1" applyFont="1" applyFill="1" applyBorder="1" applyAlignment="1">
      <alignment horizontal="left" vertical="top" wrapText="1"/>
    </xf>
    <xf numFmtId="168" fontId="6" fillId="3" borderId="1" xfId="0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top"/>
    </xf>
    <xf numFmtId="164" fontId="10" fillId="0" borderId="1" xfId="0" applyNumberFormat="1" applyFont="1" applyFill="1" applyBorder="1" applyAlignment="1">
      <alignment horizontal="right"/>
    </xf>
    <xf numFmtId="165" fontId="10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2" fontId="14" fillId="3" borderId="1" xfId="0" applyNumberFormat="1" applyFont="1" applyFill="1" applyBorder="1" applyAlignment="1">
      <alignment horizontal="center" vertical="center" wrapText="1"/>
    </xf>
    <xf numFmtId="165" fontId="14" fillId="3" borderId="1" xfId="0" applyNumberFormat="1" applyFont="1" applyFill="1" applyBorder="1" applyAlignment="1">
      <alignment horizontal="right" vertical="center"/>
    </xf>
    <xf numFmtId="2" fontId="14" fillId="3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6" fillId="0" borderId="1" xfId="4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6" fillId="0" borderId="1" xfId="4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4" applyNumberFormat="1" applyFont="1" applyFill="1" applyBorder="1" applyAlignment="1">
      <alignment horizontal="center" vertical="center" wrapText="1" shrinkToFit="1"/>
    </xf>
    <xf numFmtId="165" fontId="3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center" vertical="center" wrapText="1" shrinkToFit="1"/>
    </xf>
    <xf numFmtId="164" fontId="8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3" fillId="3" borderId="0" xfId="0" applyFont="1" applyFill="1" applyAlignment="1"/>
    <xf numFmtId="0" fontId="6" fillId="3" borderId="0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top"/>
    </xf>
    <xf numFmtId="0" fontId="6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right" vertical="top"/>
    </xf>
    <xf numFmtId="165" fontId="6" fillId="3" borderId="1" xfId="0" applyNumberFormat="1" applyFont="1" applyFill="1" applyBorder="1" applyAlignment="1">
      <alignment horizontal="right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wrapText="1"/>
    </xf>
    <xf numFmtId="165" fontId="10" fillId="0" borderId="1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/>
    </xf>
    <xf numFmtId="165" fontId="8" fillId="3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/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top" wrapText="1"/>
    </xf>
    <xf numFmtId="165" fontId="6" fillId="3" borderId="1" xfId="0" applyNumberFormat="1" applyFont="1" applyFill="1" applyBorder="1" applyAlignment="1">
      <alignment horizontal="right" vertical="center"/>
    </xf>
    <xf numFmtId="164" fontId="6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165" fontId="10" fillId="0" borderId="1" xfId="0" applyNumberFormat="1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right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164" fontId="13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top" wrapText="1"/>
    </xf>
    <xf numFmtId="0" fontId="3" fillId="0" borderId="0" xfId="0" applyFont="1"/>
    <xf numFmtId="165" fontId="5" fillId="0" borderId="5" xfId="0" applyNumberFormat="1" applyFont="1" applyFill="1" applyBorder="1" applyAlignment="1">
      <alignment horizontal="center"/>
    </xf>
    <xf numFmtId="165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/>
    <xf numFmtId="0" fontId="5" fillId="0" borderId="7" xfId="0" applyFont="1" applyFill="1" applyBorder="1" applyAlignment="1">
      <alignment horizontal="center"/>
    </xf>
    <xf numFmtId="165" fontId="3" fillId="0" borderId="8" xfId="0" applyNumberFormat="1" applyFont="1" applyFill="1" applyBorder="1"/>
    <xf numFmtId="165" fontId="3" fillId="0" borderId="1" xfId="0" applyNumberFormat="1" applyFont="1" applyFill="1" applyBorder="1"/>
    <xf numFmtId="165" fontId="3" fillId="0" borderId="1" xfId="0" applyNumberFormat="1" applyFont="1" applyFill="1" applyBorder="1" applyAlignment="1">
      <alignment wrapText="1"/>
    </xf>
    <xf numFmtId="0" fontId="3" fillId="0" borderId="9" xfId="0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0" fillId="5" borderId="1" xfId="0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right" vertical="center" wrapText="1"/>
    </xf>
    <xf numFmtId="0" fontId="10" fillId="5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wrapText="1"/>
    </xf>
    <xf numFmtId="165" fontId="11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right" vertical="center" wrapText="1"/>
    </xf>
    <xf numFmtId="165" fontId="11" fillId="5" borderId="1" xfId="0" applyNumberFormat="1" applyFont="1" applyFill="1" applyBorder="1" applyAlignment="1">
      <alignment horizontal="right" vertical="center" wrapText="1"/>
    </xf>
    <xf numFmtId="165" fontId="11" fillId="5" borderId="1" xfId="0" applyNumberFormat="1" applyFont="1" applyFill="1" applyBorder="1" applyAlignment="1">
      <alignment horizontal="right" vertical="center" wrapText="1"/>
    </xf>
    <xf numFmtId="0" fontId="11" fillId="5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wrapText="1"/>
    </xf>
    <xf numFmtId="165" fontId="11" fillId="0" borderId="1" xfId="0" applyNumberFormat="1" applyFont="1" applyFill="1" applyBorder="1" applyAlignment="1">
      <alignment horizontal="right" vertical="center" wrapText="1"/>
    </xf>
    <xf numFmtId="49" fontId="11" fillId="0" borderId="1" xfId="0" applyNumberFormat="1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center" wrapText="1"/>
    </xf>
    <xf numFmtId="164" fontId="11" fillId="5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</cellXfs>
  <cellStyles count="8">
    <cellStyle name="Звичайний_Додаток _ 3 зм_ни 4575 2" xfId="5"/>
    <cellStyle name="Обычный" xfId="0" builtinId="0"/>
    <cellStyle name="Обычный 2" xfId="4"/>
    <cellStyle name="Обычный 3" xfId="3"/>
    <cellStyle name="Обычный 4" xfId="6"/>
    <cellStyle name="Обычный_IvFrankivsk_2006-05-29 PPB budget final" xfId="2"/>
    <cellStyle name="Стиль 1" xfId="7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8"/>
  <sheetViews>
    <sheetView tabSelected="1" view="pageBreakPreview" zoomScale="90" zoomScaleNormal="80" zoomScaleSheetLayoutView="90" workbookViewId="0">
      <pane ySplit="3" topLeftCell="A4" activePane="bottomLeft" state="frozen"/>
      <selection pane="bottomLeft" sqref="A1:G1"/>
    </sheetView>
  </sheetViews>
  <sheetFormatPr defaultColWidth="9.140625" defaultRowHeight="15.75"/>
  <cols>
    <col min="1" max="1" width="25" style="5" customWidth="1"/>
    <col min="2" max="2" width="39.42578125" style="5" customWidth="1"/>
    <col min="3" max="3" width="34.28515625" style="5" customWidth="1"/>
    <col min="4" max="4" width="16.28515625" style="4" customWidth="1"/>
    <col min="5" max="6" width="15.28515625" style="4" customWidth="1"/>
    <col min="7" max="7" width="34.85546875" style="3" customWidth="1"/>
    <col min="8" max="8" width="13.85546875" style="1" customWidth="1"/>
    <col min="9" max="9" width="13" style="1" customWidth="1"/>
    <col min="10" max="10" width="9.140625" style="1"/>
    <col min="11" max="13" width="9.140625" style="2"/>
    <col min="14" max="14" width="12.5703125" style="1" customWidth="1"/>
    <col min="15" max="15" width="11.42578125" style="1" customWidth="1"/>
    <col min="16" max="16" width="11" style="1" customWidth="1"/>
    <col min="17" max="16384" width="9.140625" style="1"/>
  </cols>
  <sheetData>
    <row r="1" spans="1:13" s="1" customFormat="1" ht="45" customHeight="1">
      <c r="A1" s="278" t="s">
        <v>1082</v>
      </c>
      <c r="B1" s="278"/>
      <c r="C1" s="278"/>
      <c r="D1" s="278"/>
      <c r="E1" s="278"/>
      <c r="F1" s="278"/>
      <c r="G1" s="278"/>
      <c r="K1" s="2"/>
      <c r="L1" s="2"/>
      <c r="M1" s="2"/>
    </row>
    <row r="2" spans="1:13" s="272" customFormat="1">
      <c r="A2" s="276" t="s">
        <v>1081</v>
      </c>
      <c r="B2" s="276" t="s">
        <v>1080</v>
      </c>
      <c r="C2" s="276" t="s">
        <v>1079</v>
      </c>
      <c r="D2" s="277" t="s">
        <v>1078</v>
      </c>
      <c r="E2" s="277"/>
      <c r="F2" s="277"/>
      <c r="G2" s="274" t="s">
        <v>1077</v>
      </c>
      <c r="K2" s="273"/>
      <c r="L2" s="273"/>
      <c r="M2" s="273"/>
    </row>
    <row r="3" spans="1:13" s="272" customFormat="1" ht="94.5">
      <c r="A3" s="276"/>
      <c r="B3" s="276"/>
      <c r="C3" s="276"/>
      <c r="D3" s="275" t="s">
        <v>1076</v>
      </c>
      <c r="E3" s="275" t="s">
        <v>1075</v>
      </c>
      <c r="F3" s="275" t="s">
        <v>1074</v>
      </c>
      <c r="G3" s="274"/>
      <c r="K3" s="273"/>
      <c r="L3" s="273"/>
      <c r="M3" s="273"/>
    </row>
    <row r="4" spans="1:13" s="1" customFormat="1">
      <c r="A4" s="195" t="s">
        <v>1073</v>
      </c>
      <c r="B4" s="195"/>
      <c r="C4" s="195"/>
      <c r="D4" s="195"/>
      <c r="E4" s="195"/>
      <c r="F4" s="195"/>
      <c r="G4" s="195"/>
      <c r="K4" s="2"/>
      <c r="L4" s="2"/>
      <c r="M4" s="2"/>
    </row>
    <row r="5" spans="1:13" s="1" customFormat="1">
      <c r="A5" s="162"/>
      <c r="B5" s="161" t="s">
        <v>1</v>
      </c>
      <c r="C5" s="196" t="s">
        <v>0</v>
      </c>
      <c r="D5" s="196" t="s">
        <v>0</v>
      </c>
      <c r="E5" s="196" t="s">
        <v>0</v>
      </c>
      <c r="F5" s="196" t="s">
        <v>0</v>
      </c>
      <c r="G5" s="196" t="s">
        <v>0</v>
      </c>
      <c r="K5" s="2"/>
      <c r="L5" s="2"/>
      <c r="M5" s="2"/>
    </row>
    <row r="6" spans="1:13" s="1" customFormat="1">
      <c r="A6" s="271" t="s">
        <v>1072</v>
      </c>
      <c r="B6" s="271"/>
      <c r="C6" s="271"/>
      <c r="D6" s="271"/>
      <c r="E6" s="271"/>
      <c r="F6" s="271"/>
      <c r="G6" s="271"/>
      <c r="K6" s="2"/>
      <c r="L6" s="2"/>
      <c r="M6" s="2"/>
    </row>
    <row r="7" spans="1:13" s="1" customFormat="1" ht="47.25">
      <c r="A7" s="258" t="s">
        <v>1071</v>
      </c>
      <c r="B7" s="270" t="s">
        <v>1070</v>
      </c>
      <c r="C7" s="18" t="s">
        <v>1069</v>
      </c>
      <c r="D7" s="268">
        <v>6364.277</v>
      </c>
      <c r="E7" s="267">
        <v>1900</v>
      </c>
      <c r="F7" s="254">
        <v>1609.4430600000001</v>
      </c>
      <c r="G7" s="249" t="s">
        <v>1068</v>
      </c>
      <c r="K7" s="2"/>
      <c r="L7" s="2"/>
      <c r="M7" s="2"/>
    </row>
    <row r="8" spans="1:13" s="1" customFormat="1" ht="78.75">
      <c r="A8" s="258"/>
      <c r="B8" s="270"/>
      <c r="C8" s="269" t="s">
        <v>1067</v>
      </c>
      <c r="D8" s="268"/>
      <c r="E8" s="267"/>
      <c r="F8" s="254">
        <v>29.569659999999999</v>
      </c>
      <c r="G8" s="265" t="s">
        <v>1066</v>
      </c>
      <c r="K8" s="2"/>
      <c r="L8" s="2"/>
      <c r="M8" s="2"/>
    </row>
    <row r="9" spans="1:13" s="1" customFormat="1" ht="78.75">
      <c r="A9" s="243" t="s">
        <v>1065</v>
      </c>
      <c r="B9" s="248" t="s">
        <v>1064</v>
      </c>
      <c r="C9" s="18" t="s">
        <v>1063</v>
      </c>
      <c r="D9" s="237">
        <v>3759.163</v>
      </c>
      <c r="E9" s="264">
        <v>300</v>
      </c>
      <c r="F9" s="254">
        <v>0</v>
      </c>
      <c r="G9" s="251"/>
      <c r="K9" s="2"/>
      <c r="L9" s="2"/>
      <c r="M9" s="2"/>
    </row>
    <row r="10" spans="1:13" s="1" customFormat="1" ht="78.75">
      <c r="A10" s="243" t="s">
        <v>1062</v>
      </c>
      <c r="B10" s="248" t="s">
        <v>1061</v>
      </c>
      <c r="C10" s="262" t="s">
        <v>1060</v>
      </c>
      <c r="D10" s="237">
        <v>1474.067</v>
      </c>
      <c r="E10" s="264">
        <v>250</v>
      </c>
      <c r="F10" s="254">
        <v>0</v>
      </c>
      <c r="G10" s="259" t="s">
        <v>1059</v>
      </c>
      <c r="K10" s="2"/>
      <c r="L10" s="2"/>
      <c r="M10" s="2"/>
    </row>
    <row r="11" spans="1:13" s="1" customFormat="1" ht="78.75">
      <c r="A11" s="243" t="s">
        <v>1058</v>
      </c>
      <c r="B11" s="248" t="s">
        <v>1057</v>
      </c>
      <c r="C11" s="18" t="s">
        <v>1056</v>
      </c>
      <c r="D11" s="237">
        <v>2754.9929999999999</v>
      </c>
      <c r="E11" s="264">
        <v>300</v>
      </c>
      <c r="F11" s="254">
        <v>0</v>
      </c>
      <c r="G11" s="259"/>
      <c r="K11" s="2"/>
      <c r="L11" s="2"/>
      <c r="M11" s="2"/>
    </row>
    <row r="12" spans="1:13" s="1" customFormat="1" ht="63">
      <c r="A12" s="253" t="s">
        <v>1055</v>
      </c>
      <c r="B12" s="263" t="s">
        <v>1054</v>
      </c>
      <c r="C12" s="266" t="s">
        <v>1053</v>
      </c>
      <c r="D12" s="237">
        <v>1272.8789999999999</v>
      </c>
      <c r="E12" s="264">
        <v>300</v>
      </c>
      <c r="F12" s="254">
        <v>0</v>
      </c>
      <c r="G12" s="265"/>
      <c r="K12" s="2"/>
      <c r="L12" s="2"/>
      <c r="M12" s="2"/>
    </row>
    <row r="13" spans="1:13" s="1" customFormat="1" ht="47.25">
      <c r="A13" s="253" t="s">
        <v>1052</v>
      </c>
      <c r="B13" s="263" t="s">
        <v>1051</v>
      </c>
      <c r="C13" s="18" t="s">
        <v>1050</v>
      </c>
      <c r="D13" s="237">
        <v>549.98</v>
      </c>
      <c r="E13" s="264">
        <v>200</v>
      </c>
      <c r="F13" s="254">
        <v>0</v>
      </c>
      <c r="G13" s="251"/>
      <c r="K13" s="2"/>
      <c r="L13" s="2"/>
      <c r="M13" s="2"/>
    </row>
    <row r="14" spans="1:13" s="1" customFormat="1" ht="63">
      <c r="A14" s="253" t="s">
        <v>1049</v>
      </c>
      <c r="B14" s="263" t="s">
        <v>1048</v>
      </c>
      <c r="C14" s="18" t="s">
        <v>1047</v>
      </c>
      <c r="D14" s="260">
        <v>1603.345</v>
      </c>
      <c r="E14" s="255">
        <v>800</v>
      </c>
      <c r="F14" s="255">
        <v>0</v>
      </c>
      <c r="G14" s="249"/>
      <c r="K14" s="2"/>
      <c r="L14" s="2"/>
      <c r="M14" s="2"/>
    </row>
    <row r="15" spans="1:13" s="1" customFormat="1" ht="78.75">
      <c r="A15" s="253" t="s">
        <v>1046</v>
      </c>
      <c r="B15" s="252" t="s">
        <v>1045</v>
      </c>
      <c r="C15" s="18" t="s">
        <v>1044</v>
      </c>
      <c r="D15" s="260">
        <v>3240.8829999999998</v>
      </c>
      <c r="E15" s="255">
        <v>358</v>
      </c>
      <c r="F15" s="255">
        <v>0</v>
      </c>
      <c r="G15" s="251"/>
      <c r="K15" s="2"/>
      <c r="L15" s="2"/>
      <c r="M15" s="2"/>
    </row>
    <row r="16" spans="1:13" s="1" customFormat="1" ht="78.75">
      <c r="A16" s="243" t="s">
        <v>1043</v>
      </c>
      <c r="B16" s="248" t="s">
        <v>1042</v>
      </c>
      <c r="C16" s="262" t="s">
        <v>1041</v>
      </c>
      <c r="D16" s="260">
        <v>488.17</v>
      </c>
      <c r="E16" s="255">
        <v>0</v>
      </c>
      <c r="F16" s="255">
        <v>0</v>
      </c>
      <c r="G16" s="259" t="s">
        <v>1040</v>
      </c>
      <c r="K16" s="2"/>
      <c r="L16" s="2"/>
      <c r="M16" s="2"/>
    </row>
    <row r="17" spans="1:7" s="1" customFormat="1" ht="63">
      <c r="A17" s="261" t="s">
        <v>1039</v>
      </c>
      <c r="B17" s="252" t="s">
        <v>1038</v>
      </c>
      <c r="C17" s="81" t="s">
        <v>1037</v>
      </c>
      <c r="D17" s="260">
        <v>1612.0889999999999</v>
      </c>
      <c r="E17" s="255">
        <v>500</v>
      </c>
      <c r="F17" s="255">
        <v>0</v>
      </c>
      <c r="G17" s="249"/>
    </row>
    <row r="18" spans="1:7" s="1" customFormat="1" ht="63">
      <c r="A18" s="253" t="s">
        <v>1036</v>
      </c>
      <c r="B18" s="252" t="s">
        <v>1035</v>
      </c>
      <c r="C18" s="18" t="s">
        <v>1034</v>
      </c>
      <c r="D18" s="260">
        <v>690.75800000000004</v>
      </c>
      <c r="E18" s="255">
        <v>200</v>
      </c>
      <c r="F18" s="255">
        <v>0</v>
      </c>
      <c r="G18" s="251"/>
    </row>
    <row r="19" spans="1:7" s="1" customFormat="1" ht="47.25">
      <c r="A19" s="258" t="s">
        <v>1033</v>
      </c>
      <c r="B19" s="257" t="s">
        <v>1032</v>
      </c>
      <c r="C19" s="18" t="s">
        <v>1030</v>
      </c>
      <c r="D19" s="256">
        <v>6173.6570000000002</v>
      </c>
      <c r="E19" s="256">
        <v>692</v>
      </c>
      <c r="F19" s="255">
        <v>678.63458000000003</v>
      </c>
      <c r="G19" s="259" t="s">
        <v>1031</v>
      </c>
    </row>
    <row r="20" spans="1:7" s="1" customFormat="1" ht="47.25">
      <c r="A20" s="258"/>
      <c r="B20" s="257"/>
      <c r="C20" s="18" t="s">
        <v>1030</v>
      </c>
      <c r="D20" s="256"/>
      <c r="E20" s="256"/>
      <c r="F20" s="255">
        <v>12.518560000000001</v>
      </c>
      <c r="G20" s="209" t="s">
        <v>1029</v>
      </c>
    </row>
    <row r="21" spans="1:7" s="1" customFormat="1" ht="63">
      <c r="A21" s="253" t="s">
        <v>1028</v>
      </c>
      <c r="B21" s="252" t="s">
        <v>1027</v>
      </c>
      <c r="C21" s="18" t="s">
        <v>1026</v>
      </c>
      <c r="D21" s="254">
        <v>6138.5510000000004</v>
      </c>
      <c r="E21" s="254">
        <v>400</v>
      </c>
      <c r="F21" s="254">
        <v>0</v>
      </c>
      <c r="G21" s="251"/>
    </row>
    <row r="22" spans="1:7" s="1" customFormat="1" ht="63">
      <c r="A22" s="253" t="s">
        <v>1025</v>
      </c>
      <c r="B22" s="252" t="s">
        <v>1024</v>
      </c>
      <c r="C22" s="18" t="s">
        <v>1023</v>
      </c>
      <c r="D22" s="244">
        <v>1082.9190000000001</v>
      </c>
      <c r="E22" s="244">
        <v>200</v>
      </c>
      <c r="F22" s="244">
        <v>0</v>
      </c>
      <c r="G22" s="251"/>
    </row>
    <row r="23" spans="1:7" s="1" customFormat="1" ht="141.75">
      <c r="A23" s="243" t="s">
        <v>1022</v>
      </c>
      <c r="B23" s="250" t="s">
        <v>1019</v>
      </c>
      <c r="C23" s="17" t="s">
        <v>1021</v>
      </c>
      <c r="D23" s="244">
        <v>600</v>
      </c>
      <c r="E23" s="245">
        <v>150</v>
      </c>
      <c r="F23" s="244">
        <v>0</v>
      </c>
      <c r="G23" s="249"/>
    </row>
    <row r="24" spans="1:7" s="1" customFormat="1" ht="157.5">
      <c r="A24" s="243" t="s">
        <v>1020</v>
      </c>
      <c r="B24" s="250" t="s">
        <v>1019</v>
      </c>
      <c r="C24" s="17" t="s">
        <v>1018</v>
      </c>
      <c r="D24" s="244">
        <v>400</v>
      </c>
      <c r="E24" s="245">
        <v>150</v>
      </c>
      <c r="F24" s="244">
        <v>0</v>
      </c>
      <c r="G24" s="249"/>
    </row>
    <row r="25" spans="1:7" s="1" customFormat="1" ht="78.75">
      <c r="A25" s="243" t="s">
        <v>1017</v>
      </c>
      <c r="B25" s="248" t="s">
        <v>1016</v>
      </c>
      <c r="C25" s="247" t="s">
        <v>1015</v>
      </c>
      <c r="D25" s="246">
        <v>2124.069</v>
      </c>
      <c r="E25" s="245">
        <v>300</v>
      </c>
      <c r="F25" s="244">
        <v>0</v>
      </c>
      <c r="G25" s="238" t="s">
        <v>1014</v>
      </c>
    </row>
    <row r="26" spans="1:7" s="1" customFormat="1">
      <c r="A26" s="243"/>
      <c r="B26" s="240"/>
      <c r="C26" s="242" t="s">
        <v>1</v>
      </c>
      <c r="D26" s="241">
        <f>SUM(D7:D25)</f>
        <v>40329.800000000003</v>
      </c>
      <c r="E26" s="241">
        <f>SUM(E7:E25)</f>
        <v>7000</v>
      </c>
      <c r="F26" s="241">
        <f>SUM(F7:F25)</f>
        <v>2330.1658600000001</v>
      </c>
      <c r="G26" s="240" t="s">
        <v>0</v>
      </c>
    </row>
    <row r="27" spans="1:7" s="1" customFormat="1">
      <c r="A27" s="195" t="s">
        <v>1013</v>
      </c>
      <c r="B27" s="195"/>
      <c r="C27" s="195"/>
      <c r="D27" s="195"/>
      <c r="E27" s="195"/>
      <c r="F27" s="195"/>
      <c r="G27" s="195"/>
    </row>
    <row r="28" spans="1:7" s="1" customFormat="1" ht="157.5">
      <c r="A28" s="64" t="s">
        <v>1012</v>
      </c>
      <c r="B28" s="64" t="s">
        <v>1011</v>
      </c>
      <c r="C28" s="52" t="s">
        <v>1010</v>
      </c>
      <c r="D28" s="239">
        <v>1487.0219999999999</v>
      </c>
      <c r="E28" s="239">
        <v>1487.0219999999999</v>
      </c>
      <c r="F28" s="239">
        <v>687.5</v>
      </c>
      <c r="G28" s="238" t="s">
        <v>1009</v>
      </c>
    </row>
    <row r="29" spans="1:7" s="1" customFormat="1" ht="126">
      <c r="A29" s="64" t="s">
        <v>1008</v>
      </c>
      <c r="B29" s="64" t="s">
        <v>1007</v>
      </c>
      <c r="C29" s="81" t="s">
        <v>1006</v>
      </c>
      <c r="D29" s="237">
        <v>813.53499999999997</v>
      </c>
      <c r="E29" s="237">
        <v>813.53499999999997</v>
      </c>
      <c r="F29" s="239"/>
      <c r="G29" s="238" t="s">
        <v>1005</v>
      </c>
    </row>
    <row r="30" spans="1:7" s="1" customFormat="1" ht="110.25">
      <c r="A30" s="64" t="s">
        <v>1004</v>
      </c>
      <c r="B30" s="64" t="s">
        <v>1003</v>
      </c>
      <c r="C30" s="18" t="s">
        <v>1002</v>
      </c>
      <c r="D30" s="237">
        <v>2886.643</v>
      </c>
      <c r="E30" s="237">
        <v>2886.643</v>
      </c>
      <c r="F30" s="236"/>
      <c r="G30" s="235" t="s">
        <v>1001</v>
      </c>
    </row>
    <row r="31" spans="1:7" s="1" customFormat="1">
      <c r="A31" s="81"/>
      <c r="B31" s="234" t="s">
        <v>1</v>
      </c>
      <c r="C31" s="232"/>
      <c r="D31" s="233">
        <f>SUM(D28:D30)</f>
        <v>5187.2</v>
      </c>
      <c r="E31" s="233">
        <f>SUM(E28:E30)</f>
        <v>5187.2</v>
      </c>
      <c r="F31" s="233">
        <f>SUM(F28:F30)</f>
        <v>687.5</v>
      </c>
      <c r="G31" s="232" t="s">
        <v>0</v>
      </c>
    </row>
    <row r="32" spans="1:7" s="1" customFormat="1">
      <c r="A32" s="231" t="s">
        <v>1000</v>
      </c>
      <c r="B32" s="231"/>
      <c r="C32" s="231"/>
      <c r="D32" s="231"/>
      <c r="E32" s="231"/>
      <c r="F32" s="231"/>
      <c r="G32" s="231"/>
    </row>
    <row r="33" spans="1:7" s="220" customFormat="1" ht="58.9" customHeight="1">
      <c r="A33" s="228" t="s">
        <v>999</v>
      </c>
      <c r="B33" s="65" t="s">
        <v>990</v>
      </c>
      <c r="C33" s="227" t="s">
        <v>998</v>
      </c>
      <c r="D33" s="226">
        <v>119.259</v>
      </c>
      <c r="E33" s="226"/>
      <c r="F33" s="226"/>
      <c r="G33" s="229"/>
    </row>
    <row r="34" spans="1:7" s="220" customFormat="1" ht="126">
      <c r="A34" s="228" t="s">
        <v>997</v>
      </c>
      <c r="B34" s="65" t="s">
        <v>990</v>
      </c>
      <c r="C34" s="230" t="s">
        <v>996</v>
      </c>
      <c r="D34" s="226">
        <v>118.69199999999999</v>
      </c>
      <c r="E34" s="226"/>
      <c r="F34" s="226"/>
      <c r="G34" s="229"/>
    </row>
    <row r="35" spans="1:7" s="220" customFormat="1" ht="141.75">
      <c r="A35" s="228" t="s">
        <v>995</v>
      </c>
      <c r="B35" s="65" t="s">
        <v>990</v>
      </c>
      <c r="C35" s="230" t="s">
        <v>994</v>
      </c>
      <c r="D35" s="226">
        <v>79.52</v>
      </c>
      <c r="E35" s="226"/>
      <c r="F35" s="226"/>
      <c r="G35" s="229"/>
    </row>
    <row r="36" spans="1:7" s="220" customFormat="1" ht="126">
      <c r="A36" s="228" t="s">
        <v>993</v>
      </c>
      <c r="B36" s="65" t="s">
        <v>990</v>
      </c>
      <c r="C36" s="230" t="s">
        <v>992</v>
      </c>
      <c r="D36" s="226">
        <v>12.529</v>
      </c>
      <c r="E36" s="226"/>
      <c r="F36" s="226"/>
      <c r="G36" s="229"/>
    </row>
    <row r="37" spans="1:7" s="220" customFormat="1" ht="252">
      <c r="A37" s="228" t="s">
        <v>991</v>
      </c>
      <c r="B37" s="65" t="s">
        <v>990</v>
      </c>
      <c r="C37" s="227" t="s">
        <v>989</v>
      </c>
      <c r="D37" s="226">
        <v>1200</v>
      </c>
      <c r="E37" s="226"/>
      <c r="F37" s="226"/>
      <c r="G37" s="225"/>
    </row>
    <row r="38" spans="1:7" s="220" customFormat="1" ht="16.5" thickBot="1">
      <c r="A38" s="224"/>
      <c r="B38" s="223" t="s">
        <v>1</v>
      </c>
      <c r="C38" s="222" t="s">
        <v>0</v>
      </c>
      <c r="D38" s="222">
        <f>SUM(D33:D37)</f>
        <v>1530</v>
      </c>
      <c r="E38" s="222">
        <f>SUM(E36:E37)</f>
        <v>0</v>
      </c>
      <c r="F38" s="222">
        <f>SUM(F36:F37)</f>
        <v>0</v>
      </c>
      <c r="G38" s="221" t="s">
        <v>0</v>
      </c>
    </row>
    <row r="39" spans="1:7" s="1" customFormat="1">
      <c r="A39" s="195" t="s">
        <v>988</v>
      </c>
      <c r="B39" s="195"/>
      <c r="C39" s="195"/>
      <c r="D39" s="195"/>
      <c r="E39" s="195"/>
      <c r="F39" s="195"/>
      <c r="G39" s="195"/>
    </row>
    <row r="40" spans="1:7" s="1" customFormat="1" ht="78.75">
      <c r="A40" s="216" t="s">
        <v>985</v>
      </c>
      <c r="B40" s="219" t="s">
        <v>987</v>
      </c>
      <c r="C40" s="114" t="s">
        <v>986</v>
      </c>
      <c r="D40" s="217">
        <v>990</v>
      </c>
      <c r="E40" s="217">
        <v>990</v>
      </c>
      <c r="F40" s="217">
        <v>78.48</v>
      </c>
      <c r="G40" s="216" t="s">
        <v>982</v>
      </c>
    </row>
    <row r="41" spans="1:7" s="1" customFormat="1" ht="94.5">
      <c r="A41" s="216" t="s">
        <v>985</v>
      </c>
      <c r="B41" s="218" t="s">
        <v>984</v>
      </c>
      <c r="C41" s="218" t="s">
        <v>983</v>
      </c>
      <c r="D41" s="217">
        <v>4560</v>
      </c>
      <c r="E41" s="217">
        <v>0</v>
      </c>
      <c r="F41" s="217">
        <v>0</v>
      </c>
      <c r="G41" s="216" t="s">
        <v>982</v>
      </c>
    </row>
    <row r="42" spans="1:7" s="1" customFormat="1" ht="13.9" customHeight="1">
      <c r="A42" s="215"/>
      <c r="B42" s="214" t="s">
        <v>1</v>
      </c>
      <c r="C42" s="212" t="s">
        <v>0</v>
      </c>
      <c r="D42" s="213">
        <f>SUM(D39:D41)</f>
        <v>5550</v>
      </c>
      <c r="E42" s="213">
        <f>SUM(E39:E41)</f>
        <v>990</v>
      </c>
      <c r="F42" s="213">
        <f>SUM(F39:F41)</f>
        <v>78.48</v>
      </c>
      <c r="G42" s="212" t="s">
        <v>0</v>
      </c>
    </row>
    <row r="43" spans="1:7" s="1" customFormat="1">
      <c r="A43" s="182" t="s">
        <v>981</v>
      </c>
      <c r="B43" s="182"/>
      <c r="C43" s="182"/>
      <c r="D43" s="182"/>
      <c r="E43" s="182"/>
      <c r="F43" s="182"/>
      <c r="G43" s="182"/>
    </row>
    <row r="44" spans="1:7" s="1" customFormat="1">
      <c r="A44" s="211"/>
      <c r="B44" s="209" t="s">
        <v>951</v>
      </c>
      <c r="C44" s="209"/>
      <c r="D44" s="208">
        <f>SUM(D45:D54)</f>
        <v>50763.1</v>
      </c>
      <c r="E44" s="208">
        <f>SUM(E45:E54)</f>
        <v>875</v>
      </c>
      <c r="F44" s="208">
        <f>SUM(F45:F54)</f>
        <v>864.75274000000002</v>
      </c>
      <c r="G44" s="210"/>
    </row>
    <row r="45" spans="1:7" s="1" customFormat="1" ht="63">
      <c r="A45" s="207" t="s">
        <v>980</v>
      </c>
      <c r="B45" s="207" t="s">
        <v>979</v>
      </c>
      <c r="C45" s="209" t="s">
        <v>951</v>
      </c>
      <c r="D45" s="208">
        <v>6563.1</v>
      </c>
      <c r="E45" s="208">
        <v>875</v>
      </c>
      <c r="F45" s="208">
        <v>864.75274000000002</v>
      </c>
      <c r="G45" s="10" t="s">
        <v>978</v>
      </c>
    </row>
    <row r="46" spans="1:7" s="1" customFormat="1" ht="78.75">
      <c r="A46" s="207" t="s">
        <v>977</v>
      </c>
      <c r="B46" s="207" t="s">
        <v>976</v>
      </c>
      <c r="C46" s="209" t="s">
        <v>951</v>
      </c>
      <c r="D46" s="208">
        <v>6876</v>
      </c>
      <c r="E46" s="208"/>
      <c r="F46" s="208"/>
      <c r="G46" s="207" t="s">
        <v>975</v>
      </c>
    </row>
    <row r="47" spans="1:7" s="1" customFormat="1" ht="94.5">
      <c r="A47" s="207" t="s">
        <v>974</v>
      </c>
      <c r="B47" s="207" t="s">
        <v>973</v>
      </c>
      <c r="C47" s="209" t="s">
        <v>951</v>
      </c>
      <c r="D47" s="208">
        <v>3804</v>
      </c>
      <c r="E47" s="208"/>
      <c r="F47" s="208"/>
      <c r="G47" s="207" t="s">
        <v>972</v>
      </c>
    </row>
    <row r="48" spans="1:7" s="1" customFormat="1" ht="78.75">
      <c r="A48" s="10" t="s">
        <v>971</v>
      </c>
      <c r="B48" s="10" t="s">
        <v>970</v>
      </c>
      <c r="C48" s="10" t="s">
        <v>951</v>
      </c>
      <c r="D48" s="193">
        <v>10720</v>
      </c>
      <c r="E48" s="193"/>
      <c r="F48" s="193"/>
      <c r="G48" s="10" t="s">
        <v>969</v>
      </c>
    </row>
    <row r="49" spans="1:7" s="1" customFormat="1" ht="63">
      <c r="A49" s="10" t="s">
        <v>968</v>
      </c>
      <c r="B49" s="10" t="s">
        <v>967</v>
      </c>
      <c r="C49" s="206" t="s">
        <v>951</v>
      </c>
      <c r="D49" s="193">
        <v>7700</v>
      </c>
      <c r="E49" s="193"/>
      <c r="F49" s="193"/>
      <c r="G49" s="10" t="s">
        <v>966</v>
      </c>
    </row>
    <row r="50" spans="1:7" s="1" customFormat="1" ht="47.25">
      <c r="A50" s="10" t="s">
        <v>965</v>
      </c>
      <c r="B50" s="10" t="s">
        <v>964</v>
      </c>
      <c r="C50" s="206" t="s">
        <v>951</v>
      </c>
      <c r="D50" s="193">
        <v>5000</v>
      </c>
      <c r="E50" s="193"/>
      <c r="F50" s="193"/>
      <c r="G50" s="10" t="s">
        <v>963</v>
      </c>
    </row>
    <row r="51" spans="1:7" s="1" customFormat="1" ht="47.25">
      <c r="A51" s="10" t="s">
        <v>962</v>
      </c>
      <c r="B51" s="10" t="s">
        <v>961</v>
      </c>
      <c r="C51" s="206" t="s">
        <v>951</v>
      </c>
      <c r="D51" s="193">
        <v>300</v>
      </c>
      <c r="E51" s="193"/>
      <c r="F51" s="193"/>
      <c r="G51" s="10" t="s">
        <v>960</v>
      </c>
    </row>
    <row r="52" spans="1:7" s="1" customFormat="1" ht="63">
      <c r="A52" s="10" t="s">
        <v>959</v>
      </c>
      <c r="B52" s="10" t="s">
        <v>958</v>
      </c>
      <c r="C52" s="206" t="s">
        <v>951</v>
      </c>
      <c r="D52" s="193">
        <v>4500</v>
      </c>
      <c r="E52" s="193"/>
      <c r="F52" s="193"/>
      <c r="G52" s="152" t="s">
        <v>957</v>
      </c>
    </row>
    <row r="53" spans="1:7" s="1" customFormat="1" ht="63">
      <c r="A53" s="10" t="s">
        <v>956</v>
      </c>
      <c r="B53" s="10" t="s">
        <v>955</v>
      </c>
      <c r="C53" s="206" t="s">
        <v>951</v>
      </c>
      <c r="D53" s="193">
        <v>300</v>
      </c>
      <c r="E53" s="193"/>
      <c r="F53" s="193"/>
      <c r="G53" s="10" t="s">
        <v>954</v>
      </c>
    </row>
    <row r="54" spans="1:7" s="1" customFormat="1" ht="78.75">
      <c r="A54" s="10" t="s">
        <v>953</v>
      </c>
      <c r="B54" s="10" t="s">
        <v>952</v>
      </c>
      <c r="C54" s="206" t="s">
        <v>951</v>
      </c>
      <c r="D54" s="193">
        <v>5000</v>
      </c>
      <c r="E54" s="193"/>
      <c r="F54" s="193"/>
      <c r="G54" s="10" t="s">
        <v>950</v>
      </c>
    </row>
    <row r="55" spans="1:7" s="1" customFormat="1" ht="31.5">
      <c r="A55" s="201">
        <v>1317640</v>
      </c>
      <c r="B55" s="205" t="s">
        <v>949</v>
      </c>
      <c r="C55" s="204"/>
      <c r="D55" s="198">
        <f>D56+D110+D114+D117+D107+D120</f>
        <v>46236.899999999994</v>
      </c>
      <c r="E55" s="198">
        <f>E56+E110+E114+E117+E107+E120</f>
        <v>3780.0949999999957</v>
      </c>
      <c r="F55" s="198">
        <f>F56+F110+F114+F117+F107+F120</f>
        <v>3239.5877600000003</v>
      </c>
      <c r="G55" s="10"/>
    </row>
    <row r="56" spans="1:7" s="1" customFormat="1" ht="47.25">
      <c r="A56" s="201"/>
      <c r="B56" s="201" t="s">
        <v>843</v>
      </c>
      <c r="C56" s="201"/>
      <c r="D56" s="198">
        <f>SUM(D57:D106)</f>
        <v>3239.0949999999957</v>
      </c>
      <c r="E56" s="198">
        <f>SUM(E57:E106)</f>
        <v>3239.0949999999957</v>
      </c>
      <c r="F56" s="198">
        <f>SUM(F57:F106)</f>
        <v>2701.9457000000002</v>
      </c>
      <c r="G56" s="201"/>
    </row>
    <row r="57" spans="1:7" s="1" customFormat="1" ht="47.25">
      <c r="A57" s="10" t="s">
        <v>948</v>
      </c>
      <c r="B57" s="190" t="s">
        <v>947</v>
      </c>
      <c r="C57" s="10" t="s">
        <v>843</v>
      </c>
      <c r="D57" s="203">
        <v>172.96538000000001</v>
      </c>
      <c r="E57" s="203">
        <v>172.96538000000001</v>
      </c>
      <c r="F57" s="203">
        <v>152.22282999999999</v>
      </c>
      <c r="G57" s="190" t="s">
        <v>918</v>
      </c>
    </row>
    <row r="58" spans="1:7" s="1" customFormat="1" ht="47.25">
      <c r="A58" s="10" t="s">
        <v>946</v>
      </c>
      <c r="B58" s="190" t="s">
        <v>945</v>
      </c>
      <c r="C58" s="10" t="s">
        <v>843</v>
      </c>
      <c r="D58" s="203">
        <v>170.75619</v>
      </c>
      <c r="E58" s="203">
        <v>170.75619</v>
      </c>
      <c r="F58" s="203">
        <v>150.16812999999999</v>
      </c>
      <c r="G58" s="190" t="s">
        <v>918</v>
      </c>
    </row>
    <row r="59" spans="1:7" s="1" customFormat="1" ht="47.25">
      <c r="A59" s="10" t="s">
        <v>944</v>
      </c>
      <c r="B59" s="190" t="s">
        <v>943</v>
      </c>
      <c r="C59" s="10" t="s">
        <v>843</v>
      </c>
      <c r="D59" s="203">
        <v>258.20974999999999</v>
      </c>
      <c r="E59" s="203">
        <v>258.20974999999999</v>
      </c>
      <c r="F59" s="203">
        <v>225.49521999999999</v>
      </c>
      <c r="G59" s="190" t="s">
        <v>918</v>
      </c>
    </row>
    <row r="60" spans="1:7" s="1" customFormat="1" ht="47.25">
      <c r="A60" s="10" t="s">
        <v>942</v>
      </c>
      <c r="B60" s="190" t="s">
        <v>941</v>
      </c>
      <c r="C60" s="10" t="s">
        <v>843</v>
      </c>
      <c r="D60" s="203">
        <v>168.5403</v>
      </c>
      <c r="E60" s="203">
        <v>168.5403</v>
      </c>
      <c r="F60" s="203">
        <v>148.29514</v>
      </c>
      <c r="G60" s="190" t="s">
        <v>918</v>
      </c>
    </row>
    <row r="61" spans="1:7" s="1" customFormat="1" ht="47.25">
      <c r="A61" s="10" t="s">
        <v>940</v>
      </c>
      <c r="B61" s="190" t="s">
        <v>939</v>
      </c>
      <c r="C61" s="10" t="s">
        <v>843</v>
      </c>
      <c r="D61" s="203">
        <v>156.78935999999999</v>
      </c>
      <c r="E61" s="203">
        <v>156.78935999999999</v>
      </c>
      <c r="F61" s="203">
        <v>139.83377999999999</v>
      </c>
      <c r="G61" s="190" t="s">
        <v>918</v>
      </c>
    </row>
    <row r="62" spans="1:7" s="1" customFormat="1" ht="47.25">
      <c r="A62" s="10" t="s">
        <v>938</v>
      </c>
      <c r="B62" s="190" t="s">
        <v>937</v>
      </c>
      <c r="C62" s="10" t="s">
        <v>843</v>
      </c>
      <c r="D62" s="203">
        <v>193.31804</v>
      </c>
      <c r="E62" s="203">
        <v>193.31804</v>
      </c>
      <c r="F62" s="203">
        <v>177.38751999999999</v>
      </c>
      <c r="G62" s="190" t="s">
        <v>918</v>
      </c>
    </row>
    <row r="63" spans="1:7" s="1" customFormat="1" ht="47.25">
      <c r="A63" s="10" t="s">
        <v>936</v>
      </c>
      <c r="B63" s="190" t="s">
        <v>935</v>
      </c>
      <c r="C63" s="10" t="s">
        <v>843</v>
      </c>
      <c r="D63" s="203">
        <v>103</v>
      </c>
      <c r="E63" s="203">
        <v>103</v>
      </c>
      <c r="F63" s="203">
        <v>85.984629999999996</v>
      </c>
      <c r="G63" s="190" t="s">
        <v>918</v>
      </c>
    </row>
    <row r="64" spans="1:7" s="1" customFormat="1" ht="47.25">
      <c r="A64" s="10" t="s">
        <v>934</v>
      </c>
      <c r="B64" s="190" t="s">
        <v>933</v>
      </c>
      <c r="C64" s="10" t="s">
        <v>843</v>
      </c>
      <c r="D64" s="203">
        <v>368.70452999999998</v>
      </c>
      <c r="E64" s="203">
        <v>368.70452999999998</v>
      </c>
      <c r="F64" s="203">
        <v>317.55293</v>
      </c>
      <c r="G64" s="190" t="s">
        <v>918</v>
      </c>
    </row>
    <row r="65" spans="1:7" s="1" customFormat="1" ht="47.25">
      <c r="A65" s="10" t="s">
        <v>932</v>
      </c>
      <c r="B65" s="190" t="s">
        <v>931</v>
      </c>
      <c r="C65" s="10" t="s">
        <v>843</v>
      </c>
      <c r="D65" s="203">
        <v>3.83616</v>
      </c>
      <c r="E65" s="203">
        <v>3.83616</v>
      </c>
      <c r="F65" s="203"/>
      <c r="G65" s="190" t="s">
        <v>881</v>
      </c>
    </row>
    <row r="66" spans="1:7" s="1" customFormat="1" ht="47.25">
      <c r="A66" s="10" t="s">
        <v>930</v>
      </c>
      <c r="B66" s="190" t="s">
        <v>929</v>
      </c>
      <c r="C66" s="10" t="s">
        <v>843</v>
      </c>
      <c r="D66" s="203">
        <v>161.77401</v>
      </c>
      <c r="E66" s="203">
        <v>161.77401</v>
      </c>
      <c r="F66" s="203">
        <v>147.20196000000001</v>
      </c>
      <c r="G66" s="190" t="s">
        <v>918</v>
      </c>
    </row>
    <row r="67" spans="1:7" s="1" customFormat="1" ht="47.25">
      <c r="A67" s="10" t="s">
        <v>928</v>
      </c>
      <c r="B67" s="190" t="s">
        <v>927</v>
      </c>
      <c r="C67" s="10" t="s">
        <v>843</v>
      </c>
      <c r="D67" s="193">
        <v>3.83616</v>
      </c>
      <c r="E67" s="193">
        <v>3.83616</v>
      </c>
      <c r="F67" s="203"/>
      <c r="G67" s="190" t="s">
        <v>848</v>
      </c>
    </row>
    <row r="68" spans="1:7" s="1" customFormat="1" ht="47.25">
      <c r="A68" s="10" t="s">
        <v>926</v>
      </c>
      <c r="B68" s="190" t="s">
        <v>925</v>
      </c>
      <c r="C68" s="10" t="s">
        <v>843</v>
      </c>
      <c r="D68" s="193">
        <v>3.83616</v>
      </c>
      <c r="E68" s="193">
        <v>3.83616</v>
      </c>
      <c r="F68" s="203"/>
      <c r="G68" s="190" t="s">
        <v>848</v>
      </c>
    </row>
    <row r="69" spans="1:7" s="1" customFormat="1" ht="47.25">
      <c r="A69" s="10" t="s">
        <v>924</v>
      </c>
      <c r="B69" s="190" t="s">
        <v>923</v>
      </c>
      <c r="C69" s="10" t="s">
        <v>843</v>
      </c>
      <c r="D69" s="203">
        <v>193.40344999999999</v>
      </c>
      <c r="E69" s="203">
        <v>193.40344999999999</v>
      </c>
      <c r="F69" s="203">
        <v>166.37546</v>
      </c>
      <c r="G69" s="190" t="s">
        <v>918</v>
      </c>
    </row>
    <row r="70" spans="1:7" s="1" customFormat="1" ht="47.25">
      <c r="A70" s="10" t="s">
        <v>922</v>
      </c>
      <c r="B70" s="190" t="s">
        <v>921</v>
      </c>
      <c r="C70" s="10" t="s">
        <v>843</v>
      </c>
      <c r="D70" s="193">
        <v>129.09020000000001</v>
      </c>
      <c r="E70" s="193">
        <v>129.09020000000001</v>
      </c>
      <c r="F70" s="203">
        <v>112.70308</v>
      </c>
      <c r="G70" s="190" t="s">
        <v>918</v>
      </c>
    </row>
    <row r="71" spans="1:7" s="1" customFormat="1" ht="47.25">
      <c r="A71" s="10" t="s">
        <v>920</v>
      </c>
      <c r="B71" s="190" t="s">
        <v>919</v>
      </c>
      <c r="C71" s="10" t="s">
        <v>843</v>
      </c>
      <c r="D71" s="193">
        <v>235.55814000000001</v>
      </c>
      <c r="E71" s="193">
        <v>235.55814000000001</v>
      </c>
      <c r="F71" s="203">
        <v>209.77856</v>
      </c>
      <c r="G71" s="190" t="s">
        <v>918</v>
      </c>
    </row>
    <row r="72" spans="1:7" s="1" customFormat="1" ht="47.25">
      <c r="A72" s="10" t="s">
        <v>917</v>
      </c>
      <c r="B72" s="190" t="s">
        <v>916</v>
      </c>
      <c r="C72" s="10" t="s">
        <v>843</v>
      </c>
      <c r="D72" s="193">
        <v>3.83616</v>
      </c>
      <c r="E72" s="193">
        <v>3.83616</v>
      </c>
      <c r="F72" s="203"/>
      <c r="G72" s="190" t="s">
        <v>848</v>
      </c>
    </row>
    <row r="73" spans="1:7" s="1" customFormat="1" ht="47.25">
      <c r="A73" s="10" t="s">
        <v>915</v>
      </c>
      <c r="B73" s="190" t="s">
        <v>914</v>
      </c>
      <c r="C73" s="10" t="s">
        <v>843</v>
      </c>
      <c r="D73" s="193">
        <v>200.58964</v>
      </c>
      <c r="E73" s="193">
        <v>200.58964</v>
      </c>
      <c r="F73" s="203">
        <v>175.10077000000001</v>
      </c>
      <c r="G73" s="190" t="s">
        <v>913</v>
      </c>
    </row>
    <row r="74" spans="1:7" s="1" customFormat="1" ht="47.25">
      <c r="A74" s="10" t="s">
        <v>912</v>
      </c>
      <c r="B74" s="190" t="s">
        <v>911</v>
      </c>
      <c r="C74" s="10" t="s">
        <v>843</v>
      </c>
      <c r="D74" s="193">
        <v>3.83616</v>
      </c>
      <c r="E74" s="193">
        <v>3.83616</v>
      </c>
      <c r="F74" s="193"/>
      <c r="G74" s="190" t="s">
        <v>831</v>
      </c>
    </row>
    <row r="75" spans="1:7" s="1" customFormat="1" ht="47.25">
      <c r="A75" s="10" t="s">
        <v>910</v>
      </c>
      <c r="B75" s="190" t="s">
        <v>909</v>
      </c>
      <c r="C75" s="10" t="s">
        <v>843</v>
      </c>
      <c r="D75" s="203">
        <v>3.83616</v>
      </c>
      <c r="E75" s="203">
        <v>3.83616</v>
      </c>
      <c r="F75" s="203"/>
      <c r="G75" s="190" t="s">
        <v>831</v>
      </c>
    </row>
    <row r="76" spans="1:7" s="1" customFormat="1" ht="47.25">
      <c r="A76" s="10" t="s">
        <v>908</v>
      </c>
      <c r="B76" s="190" t="s">
        <v>907</v>
      </c>
      <c r="C76" s="10" t="s">
        <v>843</v>
      </c>
      <c r="D76" s="193">
        <v>3.83616</v>
      </c>
      <c r="E76" s="193">
        <v>3.83616</v>
      </c>
      <c r="F76" s="203"/>
      <c r="G76" s="190" t="s">
        <v>827</v>
      </c>
    </row>
    <row r="77" spans="1:7" s="1" customFormat="1" ht="47.25">
      <c r="A77" s="10" t="s">
        <v>906</v>
      </c>
      <c r="B77" s="190" t="s">
        <v>905</v>
      </c>
      <c r="C77" s="10" t="s">
        <v>843</v>
      </c>
      <c r="D77" s="203">
        <v>290.47480000000002</v>
      </c>
      <c r="E77" s="203">
        <v>290.47480000000002</v>
      </c>
      <c r="F77" s="203">
        <v>250.50985</v>
      </c>
      <c r="G77" s="190" t="s">
        <v>894</v>
      </c>
    </row>
    <row r="78" spans="1:7" s="1" customFormat="1" ht="47.25">
      <c r="A78" s="10" t="s">
        <v>904</v>
      </c>
      <c r="B78" s="190" t="s">
        <v>903</v>
      </c>
      <c r="C78" s="10" t="s">
        <v>843</v>
      </c>
      <c r="D78" s="193">
        <v>3.83616</v>
      </c>
      <c r="E78" s="193">
        <v>3.83616</v>
      </c>
      <c r="F78" s="203"/>
      <c r="G78" s="190" t="s">
        <v>827</v>
      </c>
    </row>
    <row r="79" spans="1:7" s="1" customFormat="1" ht="47.25">
      <c r="A79" s="10" t="s">
        <v>902</v>
      </c>
      <c r="B79" s="190" t="s">
        <v>901</v>
      </c>
      <c r="C79" s="10" t="s">
        <v>843</v>
      </c>
      <c r="D79" s="193">
        <v>23.016970000000001</v>
      </c>
      <c r="E79" s="193">
        <v>23.016970000000001</v>
      </c>
      <c r="F79" s="203"/>
      <c r="G79" s="190" t="s">
        <v>831</v>
      </c>
    </row>
    <row r="80" spans="1:7" s="1" customFormat="1" ht="47.25">
      <c r="A80" s="10" t="s">
        <v>900</v>
      </c>
      <c r="B80" s="190" t="s">
        <v>899</v>
      </c>
      <c r="C80" s="10" t="s">
        <v>843</v>
      </c>
      <c r="D80" s="203">
        <v>3.83616</v>
      </c>
      <c r="E80" s="203">
        <v>3.83616</v>
      </c>
      <c r="F80" s="203"/>
      <c r="G80" s="190" t="s">
        <v>831</v>
      </c>
    </row>
    <row r="81" spans="1:7" s="1" customFormat="1" ht="47.25">
      <c r="A81" s="10" t="s">
        <v>898</v>
      </c>
      <c r="B81" s="190" t="s">
        <v>897</v>
      </c>
      <c r="C81" s="10" t="s">
        <v>843</v>
      </c>
      <c r="D81" s="203">
        <v>3.83616</v>
      </c>
      <c r="E81" s="203">
        <v>3.83616</v>
      </c>
      <c r="F81" s="203"/>
      <c r="G81" s="190" t="s">
        <v>831</v>
      </c>
    </row>
    <row r="82" spans="1:7" s="1" customFormat="1" ht="47.25">
      <c r="A82" s="10" t="s">
        <v>896</v>
      </c>
      <c r="B82" s="190" t="s">
        <v>895</v>
      </c>
      <c r="C82" s="10" t="s">
        <v>843</v>
      </c>
      <c r="D82" s="203">
        <v>282.47480000000002</v>
      </c>
      <c r="E82" s="203">
        <v>282.47480000000002</v>
      </c>
      <c r="F82" s="203">
        <v>243.33583999999999</v>
      </c>
      <c r="G82" s="190" t="s">
        <v>894</v>
      </c>
    </row>
    <row r="83" spans="1:7" s="1" customFormat="1" ht="47.25">
      <c r="A83" s="10" t="s">
        <v>893</v>
      </c>
      <c r="B83" s="190" t="s">
        <v>892</v>
      </c>
      <c r="C83" s="10" t="s">
        <v>843</v>
      </c>
      <c r="D83" s="193">
        <v>3.83616</v>
      </c>
      <c r="E83" s="193">
        <v>3.83616</v>
      </c>
      <c r="F83" s="203"/>
      <c r="G83" s="190" t="s">
        <v>831</v>
      </c>
    </row>
    <row r="84" spans="1:7" s="1" customFormat="1" ht="47.25">
      <c r="A84" s="10" t="s">
        <v>891</v>
      </c>
      <c r="B84" s="190" t="s">
        <v>890</v>
      </c>
      <c r="C84" s="10" t="s">
        <v>843</v>
      </c>
      <c r="D84" s="193">
        <v>3.83616</v>
      </c>
      <c r="E84" s="193">
        <v>3.83616</v>
      </c>
      <c r="F84" s="203"/>
      <c r="G84" s="190" t="s">
        <v>831</v>
      </c>
    </row>
    <row r="85" spans="1:7" s="1" customFormat="1" ht="47.25">
      <c r="A85" s="10" t="s">
        <v>889</v>
      </c>
      <c r="B85" s="190" t="s">
        <v>888</v>
      </c>
      <c r="C85" s="10" t="s">
        <v>843</v>
      </c>
      <c r="D85" s="193">
        <v>3.83616</v>
      </c>
      <c r="E85" s="193">
        <v>3.83616</v>
      </c>
      <c r="F85" s="203"/>
      <c r="G85" s="190" t="s">
        <v>831</v>
      </c>
    </row>
    <row r="86" spans="1:7" s="1" customFormat="1" ht="47.25">
      <c r="A86" s="10" t="s">
        <v>887</v>
      </c>
      <c r="B86" s="190" t="s">
        <v>886</v>
      </c>
      <c r="C86" s="10" t="s">
        <v>843</v>
      </c>
      <c r="D86" s="193">
        <v>3.83616</v>
      </c>
      <c r="E86" s="193">
        <v>3.83616</v>
      </c>
      <c r="F86" s="203"/>
      <c r="G86" s="190" t="s">
        <v>827</v>
      </c>
    </row>
    <row r="87" spans="1:7" s="1" customFormat="1" ht="47.25">
      <c r="A87" s="10" t="s">
        <v>885</v>
      </c>
      <c r="B87" s="190" t="s">
        <v>884</v>
      </c>
      <c r="C87" s="10" t="s">
        <v>843</v>
      </c>
      <c r="D87" s="193">
        <v>3.83616</v>
      </c>
      <c r="E87" s="193">
        <v>3.83616</v>
      </c>
      <c r="F87" s="203"/>
      <c r="G87" s="190" t="s">
        <v>827</v>
      </c>
    </row>
    <row r="88" spans="1:7" s="1" customFormat="1" ht="47.25">
      <c r="A88" s="10" t="s">
        <v>883</v>
      </c>
      <c r="B88" s="190" t="s">
        <v>882</v>
      </c>
      <c r="C88" s="10" t="s">
        <v>843</v>
      </c>
      <c r="D88" s="193">
        <v>3.83616</v>
      </c>
      <c r="E88" s="193">
        <v>3.83616</v>
      </c>
      <c r="F88" s="203"/>
      <c r="G88" s="190" t="s">
        <v>881</v>
      </c>
    </row>
    <row r="89" spans="1:7" s="1" customFormat="1" ht="47.25">
      <c r="A89" s="10" t="s">
        <v>880</v>
      </c>
      <c r="B89" s="190" t="s">
        <v>879</v>
      </c>
      <c r="C89" s="10" t="s">
        <v>843</v>
      </c>
      <c r="D89" s="193">
        <v>3.83616</v>
      </c>
      <c r="E89" s="193">
        <v>3.83616</v>
      </c>
      <c r="F89" s="203"/>
      <c r="G89" s="190" t="s">
        <v>831</v>
      </c>
    </row>
    <row r="90" spans="1:7" s="1" customFormat="1" ht="47.25">
      <c r="A90" s="10" t="s">
        <v>878</v>
      </c>
      <c r="B90" s="190" t="s">
        <v>877</v>
      </c>
      <c r="C90" s="10" t="s">
        <v>843</v>
      </c>
      <c r="D90" s="193">
        <v>3.83616</v>
      </c>
      <c r="E90" s="193">
        <v>3.83616</v>
      </c>
      <c r="F90" s="203"/>
      <c r="G90" s="190" t="s">
        <v>827</v>
      </c>
    </row>
    <row r="91" spans="1:7" s="1" customFormat="1" ht="47.25">
      <c r="A91" s="10" t="s">
        <v>876</v>
      </c>
      <c r="B91" s="190" t="s">
        <v>875</v>
      </c>
      <c r="C91" s="10" t="s">
        <v>843</v>
      </c>
      <c r="D91" s="193">
        <v>3.83616</v>
      </c>
      <c r="E91" s="193">
        <v>3.83616</v>
      </c>
      <c r="F91" s="203"/>
      <c r="G91" s="190" t="s">
        <v>831</v>
      </c>
    </row>
    <row r="92" spans="1:7" s="1" customFormat="1" ht="47.25">
      <c r="A92" s="10" t="s">
        <v>874</v>
      </c>
      <c r="B92" s="190" t="s">
        <v>873</v>
      </c>
      <c r="C92" s="10" t="s">
        <v>843</v>
      </c>
      <c r="D92" s="193">
        <v>3.83616</v>
      </c>
      <c r="E92" s="193">
        <v>3.83616</v>
      </c>
      <c r="F92" s="203"/>
      <c r="G92" s="190" t="s">
        <v>831</v>
      </c>
    </row>
    <row r="93" spans="1:7" s="1" customFormat="1" ht="47.25">
      <c r="A93" s="10" t="s">
        <v>872</v>
      </c>
      <c r="B93" s="190" t="s">
        <v>871</v>
      </c>
      <c r="C93" s="10" t="s">
        <v>843</v>
      </c>
      <c r="D93" s="193">
        <v>3.83616</v>
      </c>
      <c r="E93" s="193">
        <v>3.83616</v>
      </c>
      <c r="F93" s="203"/>
      <c r="G93" s="190" t="s">
        <v>827</v>
      </c>
    </row>
    <row r="94" spans="1:7" s="1" customFormat="1" ht="47.25">
      <c r="A94" s="10" t="s">
        <v>870</v>
      </c>
      <c r="B94" s="190" t="s">
        <v>869</v>
      </c>
      <c r="C94" s="10" t="s">
        <v>843</v>
      </c>
      <c r="D94" s="193">
        <v>3.83616</v>
      </c>
      <c r="E94" s="193">
        <v>3.83616</v>
      </c>
      <c r="F94" s="203"/>
      <c r="G94" s="190" t="s">
        <v>827</v>
      </c>
    </row>
    <row r="95" spans="1:7" s="1" customFormat="1" ht="47.25">
      <c r="A95" s="10" t="s">
        <v>868</v>
      </c>
      <c r="B95" s="190" t="s">
        <v>867</v>
      </c>
      <c r="C95" s="10" t="s">
        <v>843</v>
      </c>
      <c r="D95" s="193">
        <v>3.83616</v>
      </c>
      <c r="E95" s="193">
        <v>3.83616</v>
      </c>
      <c r="F95" s="203"/>
      <c r="G95" s="190" t="s">
        <v>827</v>
      </c>
    </row>
    <row r="96" spans="1:7" s="1" customFormat="1" ht="47.25">
      <c r="A96" s="10" t="s">
        <v>866</v>
      </c>
      <c r="B96" s="190" t="s">
        <v>865</v>
      </c>
      <c r="C96" s="10" t="s">
        <v>843</v>
      </c>
      <c r="D96" s="203">
        <v>3.83616</v>
      </c>
      <c r="E96" s="203">
        <v>3.83616</v>
      </c>
      <c r="F96" s="203"/>
      <c r="G96" s="190" t="s">
        <v>831</v>
      </c>
    </row>
    <row r="97" spans="1:7" s="1" customFormat="1" ht="47.25">
      <c r="A97" s="10" t="s">
        <v>864</v>
      </c>
      <c r="B97" s="190" t="s">
        <v>863</v>
      </c>
      <c r="C97" s="10" t="s">
        <v>843</v>
      </c>
      <c r="D97" s="203">
        <v>3.83616</v>
      </c>
      <c r="E97" s="203">
        <v>3.83616</v>
      </c>
      <c r="F97" s="203"/>
      <c r="G97" s="190" t="s">
        <v>831</v>
      </c>
    </row>
    <row r="98" spans="1:7" s="1" customFormat="1" ht="47.25">
      <c r="A98" s="10" t="s">
        <v>862</v>
      </c>
      <c r="B98" s="190" t="s">
        <v>861</v>
      </c>
      <c r="C98" s="10" t="s">
        <v>843</v>
      </c>
      <c r="D98" s="203">
        <v>3.83616</v>
      </c>
      <c r="E98" s="203">
        <v>3.83616</v>
      </c>
      <c r="F98" s="203"/>
      <c r="G98" s="190" t="s">
        <v>831</v>
      </c>
    </row>
    <row r="99" spans="1:7" s="1" customFormat="1" ht="47.25">
      <c r="A99" s="10" t="s">
        <v>860</v>
      </c>
      <c r="B99" s="190" t="s">
        <v>859</v>
      </c>
      <c r="C99" s="10" t="s">
        <v>843</v>
      </c>
      <c r="D99" s="193">
        <v>3.83616</v>
      </c>
      <c r="E99" s="193">
        <v>3.83616</v>
      </c>
      <c r="F99" s="203"/>
      <c r="G99" s="190" t="s">
        <v>831</v>
      </c>
    </row>
    <row r="100" spans="1:7" s="1" customFormat="1" ht="47.25">
      <c r="A100" s="10" t="s">
        <v>858</v>
      </c>
      <c r="B100" s="190" t="s">
        <v>857</v>
      </c>
      <c r="C100" s="10" t="s">
        <v>843</v>
      </c>
      <c r="D100" s="193">
        <v>3.83616</v>
      </c>
      <c r="E100" s="193">
        <v>3.83616</v>
      </c>
      <c r="F100" s="203"/>
      <c r="G100" s="190" t="s">
        <v>831</v>
      </c>
    </row>
    <row r="101" spans="1:7" s="1" customFormat="1" ht="47.25">
      <c r="A101" s="10" t="s">
        <v>856</v>
      </c>
      <c r="B101" s="190" t="s">
        <v>855</v>
      </c>
      <c r="C101" s="10" t="s">
        <v>843</v>
      </c>
      <c r="D101" s="193">
        <v>3.83616</v>
      </c>
      <c r="E101" s="193">
        <v>3.83616</v>
      </c>
      <c r="F101" s="203"/>
      <c r="G101" s="190" t="s">
        <v>827</v>
      </c>
    </row>
    <row r="102" spans="1:7" s="1" customFormat="1" ht="47.25">
      <c r="A102" s="10" t="s">
        <v>854</v>
      </c>
      <c r="B102" s="190" t="s">
        <v>853</v>
      </c>
      <c r="C102" s="10" t="s">
        <v>843</v>
      </c>
      <c r="D102" s="193">
        <v>3.83616</v>
      </c>
      <c r="E102" s="193">
        <v>3.83616</v>
      </c>
      <c r="F102" s="203"/>
      <c r="G102" s="190" t="s">
        <v>831</v>
      </c>
    </row>
    <row r="103" spans="1:7" s="1" customFormat="1" ht="47.25">
      <c r="A103" s="10" t="s">
        <v>852</v>
      </c>
      <c r="B103" s="190" t="s">
        <v>851</v>
      </c>
      <c r="C103" s="10" t="s">
        <v>843</v>
      </c>
      <c r="D103" s="193">
        <v>3.83616</v>
      </c>
      <c r="E103" s="193">
        <v>3.83616</v>
      </c>
      <c r="F103" s="203"/>
      <c r="G103" s="190" t="s">
        <v>831</v>
      </c>
    </row>
    <row r="104" spans="1:7" s="1" customFormat="1" ht="47.25">
      <c r="A104" s="10" t="s">
        <v>850</v>
      </c>
      <c r="B104" s="190" t="s">
        <v>849</v>
      </c>
      <c r="C104" s="10" t="s">
        <v>843</v>
      </c>
      <c r="D104" s="203">
        <v>3.83616</v>
      </c>
      <c r="E104" s="203">
        <v>3.83616</v>
      </c>
      <c r="F104" s="203"/>
      <c r="G104" s="190" t="s">
        <v>848</v>
      </c>
    </row>
    <row r="105" spans="1:7" s="1" customFormat="1" ht="47.25">
      <c r="A105" s="10" t="s">
        <v>847</v>
      </c>
      <c r="B105" s="190" t="s">
        <v>846</v>
      </c>
      <c r="C105" s="10" t="s">
        <v>843</v>
      </c>
      <c r="D105" s="193">
        <v>3.83616</v>
      </c>
      <c r="E105" s="193">
        <v>3.83616</v>
      </c>
      <c r="F105" s="203"/>
      <c r="G105" s="190" t="s">
        <v>831</v>
      </c>
    </row>
    <row r="106" spans="1:7" s="1" customFormat="1" ht="47.25">
      <c r="A106" s="10" t="s">
        <v>845</v>
      </c>
      <c r="B106" s="190" t="s">
        <v>844</v>
      </c>
      <c r="C106" s="10" t="s">
        <v>843</v>
      </c>
      <c r="D106" s="203">
        <v>3.83616</v>
      </c>
      <c r="E106" s="203">
        <v>3.83616</v>
      </c>
      <c r="F106" s="203"/>
      <c r="G106" s="190" t="s">
        <v>827</v>
      </c>
    </row>
    <row r="107" spans="1:7" s="1" customFormat="1" ht="31.5">
      <c r="A107" s="152"/>
      <c r="B107" s="201" t="s">
        <v>842</v>
      </c>
      <c r="C107" s="10"/>
      <c r="D107" s="198">
        <f>D108+D109</f>
        <v>1300</v>
      </c>
      <c r="E107" s="198">
        <f>E108+E109</f>
        <v>0</v>
      </c>
      <c r="F107" s="198">
        <f>F108+F109</f>
        <v>0</v>
      </c>
      <c r="G107" s="10"/>
    </row>
    <row r="108" spans="1:7" s="1" customFormat="1" ht="31.5">
      <c r="A108" s="10" t="s">
        <v>841</v>
      </c>
      <c r="B108" s="10" t="s">
        <v>840</v>
      </c>
      <c r="C108" s="10" t="s">
        <v>837</v>
      </c>
      <c r="D108" s="193">
        <v>1000</v>
      </c>
      <c r="E108" s="193"/>
      <c r="F108" s="193"/>
      <c r="G108" s="10"/>
    </row>
    <row r="109" spans="1:7" s="1" customFormat="1" ht="47.25">
      <c r="A109" s="10" t="s">
        <v>839</v>
      </c>
      <c r="B109" s="10" t="s">
        <v>838</v>
      </c>
      <c r="C109" s="10" t="s">
        <v>837</v>
      </c>
      <c r="D109" s="193">
        <v>300</v>
      </c>
      <c r="E109" s="193"/>
      <c r="F109" s="193"/>
      <c r="G109" s="10"/>
    </row>
    <row r="110" spans="1:7" s="1" customFormat="1" ht="31.5">
      <c r="A110" s="152"/>
      <c r="B110" s="201" t="s">
        <v>828</v>
      </c>
      <c r="C110" s="10"/>
      <c r="D110" s="198">
        <f>D111+D112+D113</f>
        <v>3500</v>
      </c>
      <c r="E110" s="198">
        <f>E111+E112+E113</f>
        <v>541</v>
      </c>
      <c r="F110" s="198">
        <f>F111+F112+F113</f>
        <v>537.64206000000001</v>
      </c>
      <c r="G110" s="10"/>
    </row>
    <row r="111" spans="1:7" s="1" customFormat="1" ht="47.25">
      <c r="A111" s="152" t="s">
        <v>836</v>
      </c>
      <c r="B111" s="10" t="s">
        <v>835</v>
      </c>
      <c r="C111" s="10" t="s">
        <v>828</v>
      </c>
      <c r="D111" s="193">
        <v>540.34299999999996</v>
      </c>
      <c r="E111" s="193">
        <v>541</v>
      </c>
      <c r="F111" s="193">
        <f>525.46101+12.18105</f>
        <v>537.64206000000001</v>
      </c>
      <c r="G111" s="10" t="s">
        <v>834</v>
      </c>
    </row>
    <row r="112" spans="1:7" s="1" customFormat="1" ht="47.25">
      <c r="A112" s="10" t="s">
        <v>833</v>
      </c>
      <c r="B112" s="10" t="s">
        <v>832</v>
      </c>
      <c r="C112" s="10" t="s">
        <v>828</v>
      </c>
      <c r="D112" s="193">
        <v>1459.6569999999999</v>
      </c>
      <c r="E112" s="193"/>
      <c r="F112" s="193"/>
      <c r="G112" s="10" t="s">
        <v>831</v>
      </c>
    </row>
    <row r="113" spans="1:8" s="1" customFormat="1" ht="31.5">
      <c r="A113" s="10" t="s">
        <v>830</v>
      </c>
      <c r="B113" s="10" t="s">
        <v>829</v>
      </c>
      <c r="C113" s="10" t="s">
        <v>828</v>
      </c>
      <c r="D113" s="193">
        <v>1500</v>
      </c>
      <c r="E113" s="193"/>
      <c r="F113" s="193"/>
      <c r="G113" s="10" t="s">
        <v>827</v>
      </c>
    </row>
    <row r="114" spans="1:8" s="1" customFormat="1" ht="14.45" customHeight="1">
      <c r="A114" s="202"/>
      <c r="B114" s="201" t="s">
        <v>824</v>
      </c>
      <c r="C114" s="201"/>
      <c r="D114" s="198">
        <f>D116+D115</f>
        <v>1500</v>
      </c>
      <c r="E114" s="198">
        <f>E116+E115</f>
        <v>0</v>
      </c>
      <c r="F114" s="198">
        <f>F116+F115</f>
        <v>0</v>
      </c>
      <c r="G114" s="201"/>
    </row>
    <row r="115" spans="1:8" s="1" customFormat="1" ht="14.45" customHeight="1">
      <c r="A115" s="152" t="s">
        <v>826</v>
      </c>
      <c r="B115" s="10" t="s">
        <v>825</v>
      </c>
      <c r="C115" s="10" t="s">
        <v>824</v>
      </c>
      <c r="D115" s="193">
        <v>489.245</v>
      </c>
      <c r="E115" s="193"/>
      <c r="F115" s="193"/>
      <c r="G115" s="201"/>
    </row>
    <row r="116" spans="1:8" s="1" customFormat="1" ht="78.75">
      <c r="A116" s="152" t="s">
        <v>823</v>
      </c>
      <c r="B116" s="10" t="s">
        <v>822</v>
      </c>
      <c r="C116" s="10" t="s">
        <v>7</v>
      </c>
      <c r="D116" s="193">
        <v>1010.755</v>
      </c>
      <c r="E116" s="193"/>
      <c r="F116" s="193"/>
      <c r="G116" s="10" t="s">
        <v>821</v>
      </c>
    </row>
    <row r="117" spans="1:8" s="1" customFormat="1" ht="14.45" customHeight="1">
      <c r="A117" s="10"/>
      <c r="B117" s="201" t="s">
        <v>815</v>
      </c>
      <c r="C117" s="10"/>
      <c r="D117" s="198">
        <f>D118+D119</f>
        <v>6500</v>
      </c>
      <c r="E117" s="198">
        <f>E118+E119</f>
        <v>0</v>
      </c>
      <c r="F117" s="198">
        <f>F118+F119</f>
        <v>0</v>
      </c>
      <c r="G117" s="10"/>
    </row>
    <row r="118" spans="1:8" s="1" customFormat="1" ht="78.75">
      <c r="A118" s="10" t="s">
        <v>820</v>
      </c>
      <c r="B118" s="10" t="s">
        <v>819</v>
      </c>
      <c r="C118" s="10" t="s">
        <v>815</v>
      </c>
      <c r="D118" s="193">
        <v>5000</v>
      </c>
      <c r="E118" s="193"/>
      <c r="F118" s="193"/>
      <c r="G118" s="10" t="s">
        <v>818</v>
      </c>
    </row>
    <row r="119" spans="1:8" s="1" customFormat="1" ht="63">
      <c r="A119" s="10" t="s">
        <v>817</v>
      </c>
      <c r="B119" s="10" t="s">
        <v>816</v>
      </c>
      <c r="C119" s="10" t="s">
        <v>815</v>
      </c>
      <c r="D119" s="193">
        <v>1500</v>
      </c>
      <c r="E119" s="193"/>
      <c r="F119" s="193"/>
      <c r="G119" s="10"/>
    </row>
    <row r="120" spans="1:8" s="1" customFormat="1" ht="14.45" customHeight="1">
      <c r="A120" s="10"/>
      <c r="B120" s="10" t="s">
        <v>814</v>
      </c>
      <c r="C120" s="200"/>
      <c r="D120" s="193">
        <v>30197.805</v>
      </c>
      <c r="E120" s="193"/>
      <c r="F120" s="193"/>
      <c r="G120" s="10"/>
    </row>
    <row r="121" spans="1:8" s="1" customFormat="1">
      <c r="A121" s="10"/>
      <c r="B121" s="161" t="s">
        <v>1</v>
      </c>
      <c r="C121" s="199"/>
      <c r="D121" s="198">
        <f>D44+D55</f>
        <v>97000</v>
      </c>
      <c r="E121" s="198">
        <f>E44+E55</f>
        <v>4655.0949999999957</v>
      </c>
      <c r="F121" s="198">
        <f>F44+F55</f>
        <v>4104.3405000000002</v>
      </c>
      <c r="G121" s="10"/>
    </row>
    <row r="122" spans="1:8" s="1" customFormat="1">
      <c r="A122" s="195" t="s">
        <v>813</v>
      </c>
      <c r="B122" s="195"/>
      <c r="C122" s="195"/>
      <c r="D122" s="195"/>
      <c r="E122" s="195"/>
      <c r="F122" s="195"/>
      <c r="G122" s="195"/>
    </row>
    <row r="123" spans="1:8" s="1" customFormat="1">
      <c r="A123" s="162"/>
      <c r="B123" s="161" t="s">
        <v>1</v>
      </c>
      <c r="C123" s="196" t="s">
        <v>0</v>
      </c>
      <c r="D123" s="159">
        <f>SUM(D122:D122)</f>
        <v>0</v>
      </c>
      <c r="E123" s="159">
        <f>SUM(E122:E122)</f>
        <v>0</v>
      </c>
      <c r="F123" s="159">
        <f>SUM(F122:F122)</f>
        <v>0</v>
      </c>
      <c r="G123" s="158" t="s">
        <v>0</v>
      </c>
    </row>
    <row r="124" spans="1:8" s="1" customFormat="1">
      <c r="A124" s="195" t="s">
        <v>812</v>
      </c>
      <c r="B124" s="195"/>
      <c r="C124" s="195"/>
      <c r="D124" s="195"/>
      <c r="E124" s="195"/>
      <c r="F124" s="195"/>
      <c r="G124" s="195"/>
    </row>
    <row r="125" spans="1:8" s="1" customFormat="1">
      <c r="A125" s="162"/>
      <c r="B125" s="161" t="s">
        <v>1</v>
      </c>
      <c r="C125" s="196" t="s">
        <v>0</v>
      </c>
      <c r="D125" s="159">
        <f>SUM(D124:D124)</f>
        <v>0</v>
      </c>
      <c r="E125" s="159">
        <f>SUM(E124:E124)</f>
        <v>0</v>
      </c>
      <c r="F125" s="159">
        <f>SUM(F124:F124)</f>
        <v>0</v>
      </c>
      <c r="G125" s="158" t="s">
        <v>0</v>
      </c>
      <c r="H125" s="197"/>
    </row>
    <row r="126" spans="1:8" s="1" customFormat="1">
      <c r="A126" s="195" t="s">
        <v>811</v>
      </c>
      <c r="B126" s="195"/>
      <c r="C126" s="195"/>
      <c r="D126" s="195"/>
      <c r="E126" s="195"/>
      <c r="F126" s="195"/>
      <c r="G126" s="195"/>
      <c r="H126" s="197"/>
    </row>
    <row r="127" spans="1:8" s="1" customFormat="1">
      <c r="A127" s="162"/>
      <c r="B127" s="161" t="s">
        <v>1</v>
      </c>
      <c r="C127" s="196" t="s">
        <v>0</v>
      </c>
      <c r="D127" s="159">
        <f>SUM(D126:D126)</f>
        <v>0</v>
      </c>
      <c r="E127" s="159">
        <f>SUM(E126:E126)</f>
        <v>0</v>
      </c>
      <c r="F127" s="159">
        <f>SUM(F126:F126)</f>
        <v>0</v>
      </c>
      <c r="G127" s="158" t="s">
        <v>0</v>
      </c>
      <c r="H127" s="197"/>
    </row>
    <row r="128" spans="1:8" s="1" customFormat="1">
      <c r="A128" s="195" t="s">
        <v>810</v>
      </c>
      <c r="B128" s="195"/>
      <c r="C128" s="195"/>
      <c r="D128" s="195"/>
      <c r="E128" s="195"/>
      <c r="F128" s="195"/>
      <c r="G128" s="195"/>
    </row>
    <row r="129" spans="1:9" s="1" customFormat="1">
      <c r="A129" s="162"/>
      <c r="B129" s="161" t="s">
        <v>1</v>
      </c>
      <c r="C129" s="196" t="s">
        <v>0</v>
      </c>
      <c r="D129" s="159">
        <f>SUM(D128:D128)</f>
        <v>0</v>
      </c>
      <c r="E129" s="159">
        <f>SUM(E128:E128)</f>
        <v>0</v>
      </c>
      <c r="F129" s="159">
        <f>SUM(F128:F128)</f>
        <v>0</v>
      </c>
      <c r="G129" s="158" t="s">
        <v>0</v>
      </c>
    </row>
    <row r="130" spans="1:9" s="1" customFormat="1">
      <c r="A130" s="195" t="s">
        <v>809</v>
      </c>
      <c r="B130" s="195"/>
      <c r="C130" s="195"/>
      <c r="D130" s="195"/>
      <c r="E130" s="195"/>
      <c r="F130" s="195"/>
      <c r="G130" s="195"/>
    </row>
    <row r="131" spans="1:9" s="1" customFormat="1" ht="63">
      <c r="A131" s="50" t="s">
        <v>808</v>
      </c>
      <c r="B131" s="50" t="s">
        <v>807</v>
      </c>
      <c r="C131" s="18" t="s">
        <v>805</v>
      </c>
      <c r="D131" s="192">
        <v>2000</v>
      </c>
      <c r="E131" s="12"/>
      <c r="F131" s="12"/>
      <c r="G131" s="18"/>
    </row>
    <row r="132" spans="1:9" s="1" customFormat="1" ht="110.25">
      <c r="A132" s="50" t="s">
        <v>806</v>
      </c>
      <c r="B132" s="50" t="s">
        <v>806</v>
      </c>
      <c r="C132" s="18" t="s">
        <v>805</v>
      </c>
      <c r="D132" s="192">
        <v>450</v>
      </c>
      <c r="E132" s="12"/>
      <c r="F132" s="12"/>
      <c r="G132" s="18"/>
    </row>
    <row r="133" spans="1:9" s="1" customFormat="1" ht="63">
      <c r="A133" s="50" t="s">
        <v>804</v>
      </c>
      <c r="B133" s="50" t="s">
        <v>803</v>
      </c>
      <c r="C133" s="18" t="s">
        <v>800</v>
      </c>
      <c r="D133" s="192">
        <v>800</v>
      </c>
      <c r="E133" s="12"/>
      <c r="F133" s="12"/>
      <c r="G133" s="18"/>
    </row>
    <row r="134" spans="1:9" s="1" customFormat="1" ht="63">
      <c r="A134" s="50" t="s">
        <v>802</v>
      </c>
      <c r="B134" s="50" t="s">
        <v>801</v>
      </c>
      <c r="C134" s="18" t="s">
        <v>800</v>
      </c>
      <c r="D134" s="192">
        <v>200</v>
      </c>
      <c r="E134" s="12"/>
      <c r="F134" s="12"/>
      <c r="G134" s="18"/>
    </row>
    <row r="135" spans="1:9" s="1" customFormat="1" ht="63">
      <c r="A135" s="18" t="s">
        <v>799</v>
      </c>
      <c r="B135" s="18" t="s">
        <v>798</v>
      </c>
      <c r="C135" s="81" t="s">
        <v>791</v>
      </c>
      <c r="D135" s="184">
        <v>200</v>
      </c>
      <c r="E135" s="12">
        <v>17.632000000000001</v>
      </c>
      <c r="F135" s="12">
        <v>17.632000000000001</v>
      </c>
      <c r="G135" s="18" t="s">
        <v>734</v>
      </c>
    </row>
    <row r="136" spans="1:9" s="1" customFormat="1" ht="63">
      <c r="A136" s="18" t="s">
        <v>797</v>
      </c>
      <c r="B136" s="18" t="s">
        <v>796</v>
      </c>
      <c r="C136" s="81" t="s">
        <v>791</v>
      </c>
      <c r="D136" s="168">
        <v>300</v>
      </c>
      <c r="E136" s="12">
        <v>17.631</v>
      </c>
      <c r="F136" s="12">
        <v>17.631</v>
      </c>
      <c r="G136" s="18" t="s">
        <v>734</v>
      </c>
    </row>
    <row r="137" spans="1:9" s="1" customFormat="1" ht="63">
      <c r="A137" s="18" t="s">
        <v>795</v>
      </c>
      <c r="B137" s="18" t="s">
        <v>794</v>
      </c>
      <c r="C137" s="81" t="s">
        <v>791</v>
      </c>
      <c r="D137" s="184">
        <v>200</v>
      </c>
      <c r="E137" s="12">
        <v>17.632000000000001</v>
      </c>
      <c r="F137" s="12">
        <v>17.632000000000001</v>
      </c>
      <c r="G137" s="18" t="s">
        <v>734</v>
      </c>
    </row>
    <row r="138" spans="1:9" s="1" customFormat="1" ht="47.25">
      <c r="A138" s="18" t="s">
        <v>793</v>
      </c>
      <c r="B138" s="18" t="s">
        <v>792</v>
      </c>
      <c r="C138" s="81" t="s">
        <v>791</v>
      </c>
      <c r="D138" s="168">
        <v>200</v>
      </c>
      <c r="E138" s="12">
        <f>17.631+19.474</f>
        <v>37.105000000000004</v>
      </c>
      <c r="F138" s="12">
        <v>17.631</v>
      </c>
      <c r="G138" s="18" t="s">
        <v>734</v>
      </c>
    </row>
    <row r="139" spans="1:9" s="1" customFormat="1" ht="47.25">
      <c r="A139" s="50" t="s">
        <v>790</v>
      </c>
      <c r="B139" s="50" t="s">
        <v>789</v>
      </c>
      <c r="C139" s="18" t="s">
        <v>786</v>
      </c>
      <c r="D139" s="168">
        <v>200</v>
      </c>
      <c r="E139" s="12"/>
      <c r="F139" s="12"/>
      <c r="G139" s="18"/>
    </row>
    <row r="140" spans="1:9" s="1" customFormat="1" ht="47.25">
      <c r="A140" s="50" t="s">
        <v>788</v>
      </c>
      <c r="B140" s="50" t="s">
        <v>787</v>
      </c>
      <c r="C140" s="18" t="s">
        <v>786</v>
      </c>
      <c r="D140" s="168">
        <v>300</v>
      </c>
      <c r="E140" s="12"/>
      <c r="F140" s="12"/>
      <c r="G140" s="18"/>
    </row>
    <row r="141" spans="1:9" s="1" customFormat="1" ht="78.75">
      <c r="A141" s="194" t="s">
        <v>785</v>
      </c>
      <c r="B141" s="194" t="s">
        <v>784</v>
      </c>
      <c r="C141" s="10" t="s">
        <v>781</v>
      </c>
      <c r="D141" s="188">
        <v>275</v>
      </c>
      <c r="E141" s="193"/>
      <c r="F141" s="193"/>
      <c r="G141" s="10"/>
    </row>
    <row r="142" spans="1:9" s="186" customFormat="1" ht="49.5" customHeight="1">
      <c r="A142" s="194" t="s">
        <v>783</v>
      </c>
      <c r="B142" s="194" t="s">
        <v>782</v>
      </c>
      <c r="C142" s="10" t="s">
        <v>781</v>
      </c>
      <c r="D142" s="188">
        <v>995</v>
      </c>
      <c r="E142" s="193"/>
      <c r="F142" s="193"/>
      <c r="G142" s="10"/>
      <c r="I142" s="187"/>
    </row>
    <row r="143" spans="1:9" s="1" customFormat="1">
      <c r="A143" s="185" t="s">
        <v>780</v>
      </c>
      <c r="B143" s="185"/>
      <c r="C143" s="81"/>
      <c r="D143" s="184">
        <f>SUM(D131:D142)</f>
        <v>6120</v>
      </c>
      <c r="E143" s="184">
        <f>SUM(E131:E142)</f>
        <v>90.000000000000014</v>
      </c>
      <c r="F143" s="184">
        <f>SUM(F131:F142)</f>
        <v>70.52600000000001</v>
      </c>
      <c r="G143" s="18"/>
    </row>
    <row r="144" spans="1:9" s="1" customFormat="1" ht="47.25">
      <c r="A144" s="50" t="s">
        <v>779</v>
      </c>
      <c r="B144" s="50" t="s">
        <v>778</v>
      </c>
      <c r="C144" s="81" t="s">
        <v>756</v>
      </c>
      <c r="D144" s="192">
        <v>700</v>
      </c>
      <c r="E144" s="184"/>
      <c r="F144" s="184"/>
      <c r="G144" s="18"/>
    </row>
    <row r="145" spans="1:9" s="1" customFormat="1" ht="63">
      <c r="A145" s="50" t="s">
        <v>777</v>
      </c>
      <c r="B145" s="50" t="s">
        <v>776</v>
      </c>
      <c r="C145" s="81" t="s">
        <v>756</v>
      </c>
      <c r="D145" s="192">
        <v>1400</v>
      </c>
      <c r="E145" s="184"/>
      <c r="F145" s="184"/>
      <c r="G145" s="18"/>
    </row>
    <row r="146" spans="1:9" s="1" customFormat="1" ht="110.25">
      <c r="A146" s="50" t="s">
        <v>775</v>
      </c>
      <c r="B146" s="50" t="s">
        <v>774</v>
      </c>
      <c r="C146" s="81" t="s">
        <v>756</v>
      </c>
      <c r="D146" s="192">
        <v>1500</v>
      </c>
      <c r="E146" s="184"/>
      <c r="F146" s="184"/>
      <c r="G146" s="18"/>
    </row>
    <row r="147" spans="1:9" s="1" customFormat="1" ht="110.25">
      <c r="A147" s="18" t="s">
        <v>773</v>
      </c>
      <c r="B147" s="18" t="s">
        <v>772</v>
      </c>
      <c r="C147" s="81" t="s">
        <v>756</v>
      </c>
      <c r="D147" s="168">
        <v>500</v>
      </c>
      <c r="E147" s="168">
        <v>60.939</v>
      </c>
      <c r="F147" s="168">
        <v>60.939</v>
      </c>
      <c r="G147" s="18" t="s">
        <v>769</v>
      </c>
    </row>
    <row r="148" spans="1:9" s="1" customFormat="1" ht="94.5">
      <c r="A148" s="18" t="s">
        <v>771</v>
      </c>
      <c r="B148" s="18" t="s">
        <v>770</v>
      </c>
      <c r="C148" s="81" t="s">
        <v>756</v>
      </c>
      <c r="D148" s="168">
        <v>450</v>
      </c>
      <c r="E148" s="168">
        <v>61.780999999999999</v>
      </c>
      <c r="F148" s="168">
        <v>61.780999999999999</v>
      </c>
      <c r="G148" s="18" t="s">
        <v>769</v>
      </c>
    </row>
    <row r="149" spans="1:9" s="1" customFormat="1" ht="94.5">
      <c r="A149" s="18" t="s">
        <v>768</v>
      </c>
      <c r="B149" s="18" t="s">
        <v>767</v>
      </c>
      <c r="C149" s="81" t="s">
        <v>756</v>
      </c>
      <c r="D149" s="168">
        <v>500</v>
      </c>
      <c r="E149" s="168">
        <v>89.853999999999999</v>
      </c>
      <c r="F149" s="168">
        <v>89.853999999999999</v>
      </c>
      <c r="G149" s="18" t="s">
        <v>734</v>
      </c>
    </row>
    <row r="150" spans="1:9" s="1" customFormat="1" ht="63">
      <c r="A150" s="18" t="s">
        <v>766</v>
      </c>
      <c r="B150" s="18" t="s">
        <v>765</v>
      </c>
      <c r="C150" s="81" t="s">
        <v>756</v>
      </c>
      <c r="D150" s="168">
        <v>500</v>
      </c>
      <c r="E150" s="168">
        <v>86.638999999999996</v>
      </c>
      <c r="F150" s="168">
        <v>86.638999999999996</v>
      </c>
      <c r="G150" s="18" t="s">
        <v>734</v>
      </c>
    </row>
    <row r="151" spans="1:9" s="1" customFormat="1" ht="63">
      <c r="A151" s="18" t="s">
        <v>764</v>
      </c>
      <c r="B151" s="18" t="s">
        <v>763</v>
      </c>
      <c r="C151" s="81" t="s">
        <v>756</v>
      </c>
      <c r="D151" s="168">
        <v>500</v>
      </c>
      <c r="E151" s="168">
        <f>50.191+0.596</f>
        <v>50.786999999999999</v>
      </c>
      <c r="F151" s="168">
        <v>50.191000000000003</v>
      </c>
      <c r="G151" s="18" t="s">
        <v>734</v>
      </c>
    </row>
    <row r="152" spans="1:9" s="1" customFormat="1" ht="47.25">
      <c r="A152" s="50" t="s">
        <v>762</v>
      </c>
      <c r="B152" s="50" t="s">
        <v>761</v>
      </c>
      <c r="C152" s="81" t="s">
        <v>756</v>
      </c>
      <c r="D152" s="192">
        <v>500</v>
      </c>
      <c r="E152" s="168"/>
      <c r="F152" s="168"/>
      <c r="G152" s="18"/>
    </row>
    <row r="153" spans="1:9" s="1" customFormat="1" ht="47.25">
      <c r="A153" s="50" t="s">
        <v>760</v>
      </c>
      <c r="B153" s="50" t="s">
        <v>759</v>
      </c>
      <c r="C153" s="81" t="s">
        <v>756</v>
      </c>
      <c r="D153" s="192">
        <v>500</v>
      </c>
      <c r="E153" s="168"/>
      <c r="F153" s="168"/>
      <c r="G153" s="18"/>
    </row>
    <row r="154" spans="1:9" s="1" customFormat="1" ht="47.25">
      <c r="A154" s="50" t="s">
        <v>758</v>
      </c>
      <c r="B154" s="50" t="s">
        <v>757</v>
      </c>
      <c r="C154" s="81" t="s">
        <v>756</v>
      </c>
      <c r="D154" s="192">
        <v>450</v>
      </c>
      <c r="E154" s="168"/>
      <c r="F154" s="168"/>
      <c r="G154" s="18"/>
    </row>
    <row r="155" spans="1:9" s="1" customFormat="1" ht="47.25">
      <c r="A155" s="50" t="s">
        <v>755</v>
      </c>
      <c r="B155" s="50" t="s">
        <v>754</v>
      </c>
      <c r="C155" s="81" t="s">
        <v>753</v>
      </c>
      <c r="D155" s="192">
        <v>5460</v>
      </c>
      <c r="E155" s="168"/>
      <c r="F155" s="168"/>
      <c r="G155" s="18"/>
    </row>
    <row r="156" spans="1:9" s="1" customFormat="1" ht="63">
      <c r="A156" s="50" t="s">
        <v>752</v>
      </c>
      <c r="B156" s="50" t="s">
        <v>751</v>
      </c>
      <c r="C156" s="81" t="s">
        <v>748</v>
      </c>
      <c r="D156" s="192">
        <v>350</v>
      </c>
      <c r="E156" s="168"/>
      <c r="F156" s="168"/>
      <c r="G156" s="18"/>
    </row>
    <row r="157" spans="1:9" s="186" customFormat="1" ht="65.25" customHeight="1">
      <c r="A157" s="191" t="s">
        <v>750</v>
      </c>
      <c r="B157" s="191" t="s">
        <v>749</v>
      </c>
      <c r="C157" s="190" t="s">
        <v>748</v>
      </c>
      <c r="D157" s="189">
        <v>299</v>
      </c>
      <c r="E157" s="188"/>
      <c r="F157" s="188"/>
      <c r="G157" s="10"/>
      <c r="I157" s="187"/>
    </row>
    <row r="158" spans="1:9" s="1" customFormat="1">
      <c r="A158" s="185" t="s">
        <v>747</v>
      </c>
      <c r="B158" s="185"/>
      <c r="C158" s="81"/>
      <c r="D158" s="184">
        <f>SUM(D144:D157)</f>
        <v>13609</v>
      </c>
      <c r="E158" s="184">
        <f>SUM(E144:E157)</f>
        <v>350</v>
      </c>
      <c r="F158" s="184">
        <f>SUM(F144:F157)</f>
        <v>349.404</v>
      </c>
      <c r="G158" s="18"/>
    </row>
    <row r="159" spans="1:9" s="1" customFormat="1" ht="126">
      <c r="A159" s="18" t="s">
        <v>746</v>
      </c>
      <c r="B159" s="18" t="s">
        <v>745</v>
      </c>
      <c r="C159" s="81" t="s">
        <v>666</v>
      </c>
      <c r="D159" s="168">
        <v>1278</v>
      </c>
      <c r="E159" s="168">
        <v>1015.357</v>
      </c>
      <c r="F159" s="168">
        <v>1015.357</v>
      </c>
      <c r="G159" s="18" t="s">
        <v>740</v>
      </c>
    </row>
    <row r="160" spans="1:9" s="1" customFormat="1" ht="126">
      <c r="A160" s="18" t="s">
        <v>744</v>
      </c>
      <c r="B160" s="18" t="s">
        <v>743</v>
      </c>
      <c r="C160" s="81" t="s">
        <v>666</v>
      </c>
      <c r="D160" s="168">
        <v>872</v>
      </c>
      <c r="E160" s="168">
        <v>663.95</v>
      </c>
      <c r="F160" s="168">
        <v>663.95</v>
      </c>
      <c r="G160" s="18" t="s">
        <v>740</v>
      </c>
    </row>
    <row r="161" spans="1:7" s="1" customFormat="1" ht="63">
      <c r="A161" s="18" t="s">
        <v>742</v>
      </c>
      <c r="B161" s="18" t="s">
        <v>741</v>
      </c>
      <c r="C161" s="81" t="s">
        <v>666</v>
      </c>
      <c r="D161" s="168">
        <v>1358</v>
      </c>
      <c r="E161" s="168">
        <v>1137.443</v>
      </c>
      <c r="F161" s="168">
        <v>1137.443</v>
      </c>
      <c r="G161" s="18" t="s">
        <v>740</v>
      </c>
    </row>
    <row r="162" spans="1:7" s="1" customFormat="1" ht="63">
      <c r="A162" s="50" t="s">
        <v>739</v>
      </c>
      <c r="B162" s="50" t="s">
        <v>738</v>
      </c>
      <c r="C162" s="81" t="s">
        <v>2</v>
      </c>
      <c r="D162" s="168">
        <v>1992</v>
      </c>
      <c r="E162" s="168"/>
      <c r="F162" s="168"/>
      <c r="G162" s="18"/>
    </row>
    <row r="163" spans="1:7" s="1" customFormat="1" ht="94.5">
      <c r="A163" s="18" t="s">
        <v>737</v>
      </c>
      <c r="B163" s="18" t="s">
        <v>736</v>
      </c>
      <c r="C163" s="81" t="s">
        <v>735</v>
      </c>
      <c r="D163" s="168">
        <v>1000</v>
      </c>
      <c r="E163" s="168">
        <f>109.839+163.411</f>
        <v>273.25</v>
      </c>
      <c r="F163" s="168">
        <v>109.839</v>
      </c>
      <c r="G163" s="18" t="s">
        <v>734</v>
      </c>
    </row>
    <row r="164" spans="1:7" s="1" customFormat="1">
      <c r="A164" s="185" t="s">
        <v>733</v>
      </c>
      <c r="B164" s="185"/>
      <c r="C164" s="81"/>
      <c r="D164" s="184">
        <f>SUM(D159:D163)</f>
        <v>6500</v>
      </c>
      <c r="E164" s="184">
        <f>SUM(E159:E163)</f>
        <v>3090</v>
      </c>
      <c r="F164" s="184">
        <f>SUM(F159:F163)</f>
        <v>2926.5889999999999</v>
      </c>
      <c r="G164" s="18"/>
    </row>
    <row r="165" spans="1:7" s="1" customFormat="1" ht="110.25">
      <c r="A165" s="18" t="s">
        <v>732</v>
      </c>
      <c r="B165" s="18" t="s">
        <v>731</v>
      </c>
      <c r="C165" s="81" t="s">
        <v>730</v>
      </c>
      <c r="D165" s="168">
        <v>200</v>
      </c>
      <c r="E165" s="168">
        <v>100</v>
      </c>
      <c r="F165" s="168"/>
      <c r="G165" s="18"/>
    </row>
    <row r="166" spans="1:7" s="1" customFormat="1" ht="141.75">
      <c r="A166" s="18" t="s">
        <v>729</v>
      </c>
      <c r="B166" s="18" t="s">
        <v>728</v>
      </c>
      <c r="C166" s="81" t="s">
        <v>727</v>
      </c>
      <c r="D166" s="168">
        <v>1000</v>
      </c>
      <c r="E166" s="168"/>
      <c r="F166" s="168"/>
      <c r="G166" s="18"/>
    </row>
    <row r="167" spans="1:7" s="1" customFormat="1">
      <c r="A167" s="185" t="s">
        <v>726</v>
      </c>
      <c r="B167" s="185"/>
      <c r="C167" s="81"/>
      <c r="D167" s="184">
        <f>SUM(D165:D166)</f>
        <v>1200</v>
      </c>
      <c r="E167" s="184">
        <f>SUM(E165:E166)</f>
        <v>100</v>
      </c>
      <c r="F167" s="184">
        <f>SUM(F165:F166)</f>
        <v>0</v>
      </c>
      <c r="G167" s="18"/>
    </row>
    <row r="168" spans="1:7" s="1" customFormat="1">
      <c r="A168" s="179"/>
      <c r="B168" s="8" t="s">
        <v>1</v>
      </c>
      <c r="C168" s="6" t="s">
        <v>0</v>
      </c>
      <c r="D168" s="183">
        <f>D143+D158+D164+D167</f>
        <v>27429</v>
      </c>
      <c r="E168" s="183">
        <f>E143+E158+E164+E167</f>
        <v>3630</v>
      </c>
      <c r="F168" s="183">
        <f>F143+F158+F164+F167</f>
        <v>3346.5189999999998</v>
      </c>
      <c r="G168" s="6" t="s">
        <v>0</v>
      </c>
    </row>
    <row r="169" spans="1:7" s="1" customFormat="1">
      <c r="A169" s="182" t="s">
        <v>725</v>
      </c>
      <c r="B169" s="182"/>
      <c r="C169" s="182"/>
      <c r="D169" s="182"/>
      <c r="E169" s="182"/>
      <c r="F169" s="182"/>
      <c r="G169" s="182"/>
    </row>
    <row r="170" spans="1:7" s="1" customFormat="1" ht="63">
      <c r="A170" s="69" t="s">
        <v>724</v>
      </c>
      <c r="B170" s="69" t="s">
        <v>723</v>
      </c>
      <c r="C170" s="180" t="s">
        <v>719</v>
      </c>
      <c r="D170" s="124">
        <v>900</v>
      </c>
      <c r="E170" s="124">
        <v>150</v>
      </c>
      <c r="F170" s="124">
        <v>147.89143000000001</v>
      </c>
      <c r="G170" s="52" t="s">
        <v>722</v>
      </c>
    </row>
    <row r="171" spans="1:7" s="1" customFormat="1" ht="63">
      <c r="A171" s="69" t="s">
        <v>721</v>
      </c>
      <c r="B171" s="69" t="s">
        <v>720</v>
      </c>
      <c r="C171" s="180" t="s">
        <v>719</v>
      </c>
      <c r="D171" s="124">
        <v>299</v>
      </c>
      <c r="E171" s="124"/>
      <c r="F171" s="124"/>
      <c r="G171" s="52"/>
    </row>
    <row r="172" spans="1:7" s="1" customFormat="1" ht="94.5">
      <c r="A172" s="69" t="s">
        <v>718</v>
      </c>
      <c r="B172" s="69" t="s">
        <v>717</v>
      </c>
      <c r="C172" s="180" t="s">
        <v>709</v>
      </c>
      <c r="D172" s="124">
        <v>2000</v>
      </c>
      <c r="E172" s="124">
        <v>37.602989999999998</v>
      </c>
      <c r="F172" s="124">
        <v>37.602989999999998</v>
      </c>
      <c r="G172" s="52" t="s">
        <v>714</v>
      </c>
    </row>
    <row r="173" spans="1:7" s="1" customFormat="1" ht="78.75">
      <c r="A173" s="69" t="s">
        <v>716</v>
      </c>
      <c r="B173" s="69" t="s">
        <v>715</v>
      </c>
      <c r="C173" s="180" t="s">
        <v>709</v>
      </c>
      <c r="D173" s="124">
        <v>2700</v>
      </c>
      <c r="E173" s="124">
        <v>28.245909999999999</v>
      </c>
      <c r="F173" s="124">
        <v>28.245909999999999</v>
      </c>
      <c r="G173" s="52" t="s">
        <v>714</v>
      </c>
    </row>
    <row r="174" spans="1:7" s="1" customFormat="1" ht="78.75">
      <c r="A174" s="69" t="s">
        <v>713</v>
      </c>
      <c r="B174" s="69" t="s">
        <v>712</v>
      </c>
      <c r="C174" s="180" t="s">
        <v>709</v>
      </c>
      <c r="D174" s="124">
        <v>3400</v>
      </c>
      <c r="E174" s="124">
        <v>34.1511</v>
      </c>
      <c r="F174" s="124"/>
      <c r="G174" s="52"/>
    </row>
    <row r="175" spans="1:7" s="1" customFormat="1" ht="47.25">
      <c r="A175" s="69" t="s">
        <v>711</v>
      </c>
      <c r="B175" s="69" t="s">
        <v>710</v>
      </c>
      <c r="C175" s="180" t="s">
        <v>709</v>
      </c>
      <c r="D175" s="124">
        <v>200</v>
      </c>
      <c r="E175" s="124"/>
      <c r="F175" s="124"/>
      <c r="G175" s="52"/>
    </row>
    <row r="176" spans="1:7" s="1" customFormat="1" ht="47.25">
      <c r="A176" s="69" t="s">
        <v>708</v>
      </c>
      <c r="B176" s="69" t="s">
        <v>707</v>
      </c>
      <c r="C176" s="180" t="s">
        <v>7</v>
      </c>
      <c r="D176" s="124">
        <v>293.5</v>
      </c>
      <c r="E176" s="124"/>
      <c r="F176" s="124"/>
      <c r="G176" s="52"/>
    </row>
    <row r="177" spans="1:7" s="1" customFormat="1" ht="63">
      <c r="A177" s="69" t="s">
        <v>706</v>
      </c>
      <c r="B177" s="69" t="s">
        <v>705</v>
      </c>
      <c r="C177" s="180" t="s">
        <v>687</v>
      </c>
      <c r="D177" s="124">
        <v>2181</v>
      </c>
      <c r="E177" s="124"/>
      <c r="F177" s="124"/>
      <c r="G177" s="52"/>
    </row>
    <row r="178" spans="1:7" s="1" customFormat="1" ht="63">
      <c r="A178" s="69" t="s">
        <v>704</v>
      </c>
      <c r="B178" s="69" t="s">
        <v>703</v>
      </c>
      <c r="C178" s="180" t="s">
        <v>687</v>
      </c>
      <c r="D178" s="124">
        <v>1400</v>
      </c>
      <c r="E178" s="124"/>
      <c r="F178" s="124"/>
      <c r="G178" s="52"/>
    </row>
    <row r="179" spans="1:7" s="1" customFormat="1" ht="47.25">
      <c r="A179" s="69" t="s">
        <v>702</v>
      </c>
      <c r="B179" s="69" t="s">
        <v>701</v>
      </c>
      <c r="C179" s="180" t="s">
        <v>687</v>
      </c>
      <c r="D179" s="124">
        <v>900</v>
      </c>
      <c r="E179" s="124"/>
      <c r="F179" s="124"/>
      <c r="G179" s="52"/>
    </row>
    <row r="180" spans="1:7" s="1" customFormat="1" ht="47.25">
      <c r="A180" s="69" t="s">
        <v>700</v>
      </c>
      <c r="B180" s="69" t="s">
        <v>699</v>
      </c>
      <c r="C180" s="180" t="s">
        <v>687</v>
      </c>
      <c r="D180" s="124">
        <v>600</v>
      </c>
      <c r="E180" s="124"/>
      <c r="F180" s="124"/>
      <c r="G180" s="52"/>
    </row>
    <row r="181" spans="1:7" s="1" customFormat="1" ht="47.25">
      <c r="A181" s="69" t="s">
        <v>475</v>
      </c>
      <c r="B181" s="69" t="s">
        <v>698</v>
      </c>
      <c r="C181" s="180" t="s">
        <v>687</v>
      </c>
      <c r="D181" s="124">
        <v>3500</v>
      </c>
      <c r="E181" s="124"/>
      <c r="F181" s="124"/>
      <c r="G181" s="52"/>
    </row>
    <row r="182" spans="1:7" s="1" customFormat="1" ht="63">
      <c r="A182" s="69" t="s">
        <v>697</v>
      </c>
      <c r="B182" s="69" t="s">
        <v>696</v>
      </c>
      <c r="C182" s="180" t="s">
        <v>687</v>
      </c>
      <c r="D182" s="124">
        <v>219</v>
      </c>
      <c r="E182" s="124"/>
      <c r="F182" s="124"/>
      <c r="G182" s="52"/>
    </row>
    <row r="183" spans="1:7" s="1" customFormat="1" ht="78.75">
      <c r="A183" s="69" t="s">
        <v>695</v>
      </c>
      <c r="B183" s="69" t="s">
        <v>694</v>
      </c>
      <c r="C183" s="180" t="s">
        <v>693</v>
      </c>
      <c r="D183" s="124">
        <v>2100</v>
      </c>
      <c r="E183" s="124"/>
      <c r="F183" s="124"/>
      <c r="G183" s="52"/>
    </row>
    <row r="184" spans="1:7" s="1" customFormat="1" ht="47.25">
      <c r="A184" s="69" t="s">
        <v>692</v>
      </c>
      <c r="B184" s="69" t="s">
        <v>691</v>
      </c>
      <c r="C184" s="180" t="s">
        <v>690</v>
      </c>
      <c r="D184" s="124">
        <v>100</v>
      </c>
      <c r="E184" s="124"/>
      <c r="F184" s="124"/>
      <c r="G184" s="52"/>
    </row>
    <row r="185" spans="1:7" s="1" customFormat="1" ht="78.75">
      <c r="A185" s="69" t="s">
        <v>689</v>
      </c>
      <c r="B185" s="69" t="s">
        <v>688</v>
      </c>
      <c r="C185" s="180" t="s">
        <v>687</v>
      </c>
      <c r="D185" s="124">
        <v>1000</v>
      </c>
      <c r="E185" s="124"/>
      <c r="F185" s="124"/>
      <c r="G185" s="52"/>
    </row>
    <row r="186" spans="1:7" s="1" customFormat="1" ht="78.75">
      <c r="A186" s="69" t="s">
        <v>686</v>
      </c>
      <c r="B186" s="69" t="s">
        <v>685</v>
      </c>
      <c r="C186" s="180" t="s">
        <v>684</v>
      </c>
      <c r="D186" s="124">
        <v>990</v>
      </c>
      <c r="E186" s="124"/>
      <c r="F186" s="124"/>
      <c r="G186" s="52"/>
    </row>
    <row r="187" spans="1:7" s="1" customFormat="1" ht="31.5">
      <c r="A187" s="69" t="s">
        <v>683</v>
      </c>
      <c r="B187" s="69" t="s">
        <v>682</v>
      </c>
      <c r="C187" s="180" t="s">
        <v>666</v>
      </c>
      <c r="D187" s="124">
        <v>800</v>
      </c>
      <c r="E187" s="124"/>
      <c r="F187" s="124"/>
      <c r="G187" s="52"/>
    </row>
    <row r="188" spans="1:7" s="1" customFormat="1" ht="47.25">
      <c r="A188" s="69" t="s">
        <v>681</v>
      </c>
      <c r="B188" s="69" t="s">
        <v>680</v>
      </c>
      <c r="C188" s="180" t="s">
        <v>666</v>
      </c>
      <c r="D188" s="124">
        <v>1900</v>
      </c>
      <c r="E188" s="124"/>
      <c r="F188" s="124"/>
      <c r="G188" s="52"/>
    </row>
    <row r="189" spans="1:7" s="1" customFormat="1" ht="47.25">
      <c r="A189" s="69" t="s">
        <v>679</v>
      </c>
      <c r="B189" s="69" t="s">
        <v>678</v>
      </c>
      <c r="C189" s="180" t="s">
        <v>666</v>
      </c>
      <c r="D189" s="124">
        <v>1700</v>
      </c>
      <c r="E189" s="124">
        <v>34.379100000000001</v>
      </c>
      <c r="F189" s="124">
        <v>34.379100000000001</v>
      </c>
      <c r="G189" s="181" t="s">
        <v>669</v>
      </c>
    </row>
    <row r="190" spans="1:7" s="1" customFormat="1" ht="47.25">
      <c r="A190" s="69" t="s">
        <v>677</v>
      </c>
      <c r="B190" s="69" t="s">
        <v>676</v>
      </c>
      <c r="C190" s="180" t="s">
        <v>666</v>
      </c>
      <c r="D190" s="124">
        <v>1360</v>
      </c>
      <c r="E190" s="124">
        <v>135.15880000000001</v>
      </c>
      <c r="F190" s="124">
        <v>134.84575000000001</v>
      </c>
      <c r="G190" s="181" t="s">
        <v>669</v>
      </c>
    </row>
    <row r="191" spans="1:7" s="1" customFormat="1" ht="31.5">
      <c r="A191" s="69" t="s">
        <v>675</v>
      </c>
      <c r="B191" s="69" t="s">
        <v>674</v>
      </c>
      <c r="C191" s="180" t="s">
        <v>666</v>
      </c>
      <c r="D191" s="124">
        <v>2280</v>
      </c>
      <c r="E191" s="124"/>
      <c r="F191" s="124"/>
      <c r="G191" s="52"/>
    </row>
    <row r="192" spans="1:7" s="1" customFormat="1" ht="63">
      <c r="A192" s="69" t="s">
        <v>673</v>
      </c>
      <c r="B192" s="69" t="s">
        <v>672</v>
      </c>
      <c r="C192" s="180" t="s">
        <v>666</v>
      </c>
      <c r="D192" s="124">
        <v>1670</v>
      </c>
      <c r="E192" s="124"/>
      <c r="F192" s="124"/>
      <c r="G192" s="52"/>
    </row>
    <row r="193" spans="1:7" s="1" customFormat="1" ht="63">
      <c r="A193" s="69" t="s">
        <v>671</v>
      </c>
      <c r="B193" s="69" t="s">
        <v>670</v>
      </c>
      <c r="C193" s="180" t="s">
        <v>666</v>
      </c>
      <c r="D193" s="124">
        <v>1496.5</v>
      </c>
      <c r="E193" s="124">
        <v>36.9621</v>
      </c>
      <c r="F193" s="124">
        <v>36.9621</v>
      </c>
      <c r="G193" s="181" t="s">
        <v>669</v>
      </c>
    </row>
    <row r="194" spans="1:7" s="1" customFormat="1" ht="47.25">
      <c r="A194" s="69" t="s">
        <v>668</v>
      </c>
      <c r="B194" s="69" t="s">
        <v>667</v>
      </c>
      <c r="C194" s="180" t="s">
        <v>666</v>
      </c>
      <c r="D194" s="124">
        <v>800</v>
      </c>
      <c r="E194" s="124"/>
      <c r="F194" s="124"/>
      <c r="G194" s="52"/>
    </row>
    <row r="195" spans="1:7" s="1" customFormat="1">
      <c r="A195" s="179"/>
      <c r="B195" s="8" t="s">
        <v>1</v>
      </c>
      <c r="C195" s="6" t="s">
        <v>0</v>
      </c>
      <c r="D195" s="178">
        <f>SUM(D170:D194)</f>
        <v>34789</v>
      </c>
      <c r="E195" s="178">
        <f>SUM(E170:E194)</f>
        <v>456.50000000000006</v>
      </c>
      <c r="F195" s="178">
        <f>SUM(F170:F194)</f>
        <v>419.92728000000005</v>
      </c>
      <c r="G195" s="6" t="s">
        <v>0</v>
      </c>
    </row>
    <row r="196" spans="1:7" s="1" customFormat="1" ht="18.600000000000001" customHeight="1">
      <c r="A196" s="25" t="s">
        <v>665</v>
      </c>
      <c r="B196" s="25"/>
      <c r="C196" s="25"/>
      <c r="D196" s="25"/>
      <c r="E196" s="25"/>
      <c r="F196" s="25"/>
      <c r="G196" s="25"/>
    </row>
    <row r="197" spans="1:7" s="1" customFormat="1" ht="47.25">
      <c r="A197" s="169" t="s">
        <v>664</v>
      </c>
      <c r="B197" s="174" t="s">
        <v>663</v>
      </c>
      <c r="C197" s="171" t="s">
        <v>576</v>
      </c>
      <c r="D197" s="176">
        <v>5000</v>
      </c>
      <c r="E197" s="176">
        <v>2737.777</v>
      </c>
      <c r="F197" s="176">
        <v>2737.7759999999998</v>
      </c>
      <c r="G197" s="173" t="s">
        <v>662</v>
      </c>
    </row>
    <row r="198" spans="1:7" s="1" customFormat="1" ht="47.25">
      <c r="A198" s="169" t="s">
        <v>661</v>
      </c>
      <c r="B198" s="174" t="s">
        <v>660</v>
      </c>
      <c r="C198" s="171" t="s">
        <v>576</v>
      </c>
      <c r="D198" s="176">
        <v>5000</v>
      </c>
      <c r="E198" s="176">
        <v>50.16</v>
      </c>
      <c r="F198" s="176">
        <v>0</v>
      </c>
      <c r="G198" s="173"/>
    </row>
    <row r="199" spans="1:7" s="1" customFormat="1" ht="47.25">
      <c r="A199" s="169" t="s">
        <v>659</v>
      </c>
      <c r="B199" s="177" t="s">
        <v>658</v>
      </c>
      <c r="C199" s="171" t="s">
        <v>576</v>
      </c>
      <c r="D199" s="176">
        <v>1000</v>
      </c>
      <c r="E199" s="176">
        <v>317.73599999999999</v>
      </c>
      <c r="F199" s="176">
        <v>317.73599999999999</v>
      </c>
      <c r="G199" s="173" t="s">
        <v>657</v>
      </c>
    </row>
    <row r="200" spans="1:7" s="1" customFormat="1" ht="47.25">
      <c r="A200" s="169" t="s">
        <v>656</v>
      </c>
      <c r="B200" s="177" t="s">
        <v>655</v>
      </c>
      <c r="C200" s="171" t="s">
        <v>576</v>
      </c>
      <c r="D200" s="176">
        <v>2622.06</v>
      </c>
      <c r="E200" s="176">
        <v>7.6040000000000001</v>
      </c>
      <c r="F200" s="176">
        <v>7.6029999999999998</v>
      </c>
      <c r="G200" s="173" t="s">
        <v>654</v>
      </c>
    </row>
    <row r="201" spans="1:7" s="1" customFormat="1" ht="47.25">
      <c r="A201" s="169" t="s">
        <v>647</v>
      </c>
      <c r="B201" s="177" t="s">
        <v>653</v>
      </c>
      <c r="C201" s="171" t="s">
        <v>576</v>
      </c>
      <c r="D201" s="176">
        <v>1893.617</v>
      </c>
      <c r="E201" s="176">
        <v>0</v>
      </c>
      <c r="F201" s="176">
        <v>0</v>
      </c>
      <c r="G201" s="173"/>
    </row>
    <row r="202" spans="1:7" s="1" customFormat="1" ht="47.25">
      <c r="A202" s="169" t="s">
        <v>652</v>
      </c>
      <c r="B202" s="177" t="s">
        <v>651</v>
      </c>
      <c r="C202" s="171" t="s">
        <v>576</v>
      </c>
      <c r="D202" s="176">
        <v>4761.6319999999996</v>
      </c>
      <c r="E202" s="176">
        <v>0</v>
      </c>
      <c r="F202" s="176">
        <v>0</v>
      </c>
      <c r="G202" s="173"/>
    </row>
    <row r="203" spans="1:7" s="1" customFormat="1" ht="47.25">
      <c r="A203" s="169" t="s">
        <v>650</v>
      </c>
      <c r="B203" s="175" t="s">
        <v>649</v>
      </c>
      <c r="C203" s="171" t="s">
        <v>576</v>
      </c>
      <c r="D203" s="176">
        <v>6477.41</v>
      </c>
      <c r="E203" s="176">
        <v>690.69500000000005</v>
      </c>
      <c r="F203" s="176">
        <v>690.69399999999996</v>
      </c>
      <c r="G203" s="173" t="s">
        <v>648</v>
      </c>
    </row>
    <row r="204" spans="1:7" s="1" customFormat="1" ht="47.25">
      <c r="A204" s="169" t="s">
        <v>647</v>
      </c>
      <c r="B204" s="175" t="s">
        <v>646</v>
      </c>
      <c r="C204" s="171" t="s">
        <v>576</v>
      </c>
      <c r="D204" s="176">
        <v>2248.7620000000002</v>
      </c>
      <c r="E204" s="176">
        <v>679.81700000000001</v>
      </c>
      <c r="F204" s="176">
        <v>679.81600000000003</v>
      </c>
      <c r="G204" s="173" t="s">
        <v>645</v>
      </c>
    </row>
    <row r="205" spans="1:7" s="1" customFormat="1" ht="47.25">
      <c r="A205" s="169" t="s">
        <v>644</v>
      </c>
      <c r="B205" s="170" t="s">
        <v>643</v>
      </c>
      <c r="C205" s="171" t="s">
        <v>576</v>
      </c>
      <c r="D205" s="176">
        <v>5000</v>
      </c>
      <c r="E205" s="176">
        <v>1264.356</v>
      </c>
      <c r="F205" s="176">
        <v>1263.874</v>
      </c>
      <c r="G205" s="173" t="s">
        <v>642</v>
      </c>
    </row>
    <row r="206" spans="1:7" s="1" customFormat="1" ht="47.25">
      <c r="A206" s="169" t="s">
        <v>641</v>
      </c>
      <c r="B206" s="170" t="s">
        <v>640</v>
      </c>
      <c r="C206" s="171" t="s">
        <v>576</v>
      </c>
      <c r="D206" s="176">
        <v>2000</v>
      </c>
      <c r="E206" s="176">
        <v>0</v>
      </c>
      <c r="F206" s="176">
        <v>0</v>
      </c>
      <c r="G206" s="173"/>
    </row>
    <row r="207" spans="1:7" s="1" customFormat="1" ht="47.25">
      <c r="A207" s="169" t="s">
        <v>639</v>
      </c>
      <c r="B207" s="170" t="s">
        <v>638</v>
      </c>
      <c r="C207" s="174" t="s">
        <v>597</v>
      </c>
      <c r="D207" s="176">
        <v>1850.5519999999999</v>
      </c>
      <c r="E207" s="176">
        <v>0</v>
      </c>
      <c r="F207" s="176">
        <v>0</v>
      </c>
      <c r="G207" s="173"/>
    </row>
    <row r="208" spans="1:7" s="1" customFormat="1" ht="47.25">
      <c r="A208" s="171" t="s">
        <v>637</v>
      </c>
      <c r="B208" s="170" t="s">
        <v>636</v>
      </c>
      <c r="C208" s="174" t="s">
        <v>597</v>
      </c>
      <c r="D208" s="168">
        <v>1518.2840000000001</v>
      </c>
      <c r="E208" s="168">
        <v>0</v>
      </c>
      <c r="F208" s="167">
        <v>0</v>
      </c>
      <c r="G208" s="166"/>
    </row>
    <row r="209" spans="1:7" s="1" customFormat="1" ht="47.25">
      <c r="A209" s="171" t="s">
        <v>635</v>
      </c>
      <c r="B209" s="170" t="s">
        <v>634</v>
      </c>
      <c r="C209" s="174" t="s">
        <v>597</v>
      </c>
      <c r="D209" s="168">
        <v>2000</v>
      </c>
      <c r="E209" s="168">
        <v>0</v>
      </c>
      <c r="F209" s="167">
        <v>0</v>
      </c>
      <c r="G209" s="173"/>
    </row>
    <row r="210" spans="1:7" s="1" customFormat="1" ht="47.25">
      <c r="A210" s="171" t="s">
        <v>633</v>
      </c>
      <c r="B210" s="175" t="s">
        <v>632</v>
      </c>
      <c r="C210" s="174" t="s">
        <v>597</v>
      </c>
      <c r="D210" s="168">
        <v>568.83299999999997</v>
      </c>
      <c r="E210" s="168">
        <v>0</v>
      </c>
      <c r="F210" s="167">
        <v>0</v>
      </c>
      <c r="G210" s="166"/>
    </row>
    <row r="211" spans="1:7" s="1" customFormat="1" ht="47.25">
      <c r="A211" s="171" t="s">
        <v>631</v>
      </c>
      <c r="B211" s="175" t="s">
        <v>630</v>
      </c>
      <c r="C211" s="169" t="s">
        <v>602</v>
      </c>
      <c r="D211" s="168">
        <v>5000</v>
      </c>
      <c r="E211" s="168">
        <v>2.2589999999999999</v>
      </c>
      <c r="F211" s="167">
        <v>0</v>
      </c>
      <c r="G211" s="166"/>
    </row>
    <row r="212" spans="1:7" s="1" customFormat="1" ht="47.25">
      <c r="A212" s="171" t="s">
        <v>629</v>
      </c>
      <c r="B212" s="175" t="s">
        <v>628</v>
      </c>
      <c r="C212" s="169" t="s">
        <v>602</v>
      </c>
      <c r="D212" s="168">
        <v>600</v>
      </c>
      <c r="E212" s="168">
        <v>0</v>
      </c>
      <c r="F212" s="167">
        <v>0</v>
      </c>
      <c r="G212" s="166"/>
    </row>
    <row r="213" spans="1:7" s="1" customFormat="1" ht="47.25">
      <c r="A213" s="171" t="s">
        <v>627</v>
      </c>
      <c r="B213" s="175" t="s">
        <v>626</v>
      </c>
      <c r="C213" s="169" t="s">
        <v>602</v>
      </c>
      <c r="D213" s="168">
        <v>600</v>
      </c>
      <c r="E213" s="168">
        <v>0</v>
      </c>
      <c r="F213" s="167">
        <v>0</v>
      </c>
      <c r="G213" s="166"/>
    </row>
    <row r="214" spans="1:7" s="1" customFormat="1" ht="47.25">
      <c r="A214" s="171" t="s">
        <v>625</v>
      </c>
      <c r="B214" s="175" t="s">
        <v>624</v>
      </c>
      <c r="C214" s="169" t="s">
        <v>602</v>
      </c>
      <c r="D214" s="168">
        <v>600</v>
      </c>
      <c r="E214" s="168">
        <v>0</v>
      </c>
      <c r="F214" s="167">
        <v>0</v>
      </c>
      <c r="G214" s="166"/>
    </row>
    <row r="215" spans="1:7" s="1" customFormat="1" ht="63">
      <c r="A215" s="171" t="s">
        <v>623</v>
      </c>
      <c r="B215" s="175" t="s">
        <v>622</v>
      </c>
      <c r="C215" s="174" t="s">
        <v>597</v>
      </c>
      <c r="D215" s="168">
        <v>7881.0129999999999</v>
      </c>
      <c r="E215" s="168">
        <v>2143.0059999999999</v>
      </c>
      <c r="F215" s="167">
        <v>0</v>
      </c>
      <c r="G215" s="166"/>
    </row>
    <row r="216" spans="1:7" s="1" customFormat="1" ht="47.25">
      <c r="A216" s="171" t="s">
        <v>621</v>
      </c>
      <c r="B216" s="175" t="s">
        <v>620</v>
      </c>
      <c r="C216" s="171" t="s">
        <v>576</v>
      </c>
      <c r="D216" s="168">
        <v>2924</v>
      </c>
      <c r="E216" s="168">
        <v>57.106000000000002</v>
      </c>
      <c r="F216" s="167">
        <v>57.104999999999997</v>
      </c>
      <c r="G216" s="166" t="s">
        <v>619</v>
      </c>
    </row>
    <row r="217" spans="1:7" s="1" customFormat="1" ht="63">
      <c r="A217" s="171" t="s">
        <v>618</v>
      </c>
      <c r="B217" s="175" t="s">
        <v>617</v>
      </c>
      <c r="C217" s="171" t="s">
        <v>576</v>
      </c>
      <c r="D217" s="168">
        <v>6000</v>
      </c>
      <c r="E217" s="168">
        <v>564.39300000000003</v>
      </c>
      <c r="F217" s="167">
        <v>564.39300000000003</v>
      </c>
      <c r="G217" s="166" t="s">
        <v>616</v>
      </c>
    </row>
    <row r="218" spans="1:7" s="1" customFormat="1" ht="63">
      <c r="A218" s="171" t="s">
        <v>615</v>
      </c>
      <c r="B218" s="175" t="s">
        <v>614</v>
      </c>
      <c r="C218" s="171" t="s">
        <v>576</v>
      </c>
      <c r="D218" s="168">
        <v>4335.8760000000002</v>
      </c>
      <c r="E218" s="168">
        <v>462.86399999999998</v>
      </c>
      <c r="F218" s="167">
        <v>462.86399999999998</v>
      </c>
      <c r="G218" s="166" t="s">
        <v>613</v>
      </c>
    </row>
    <row r="219" spans="1:7" s="1" customFormat="1" ht="47.25">
      <c r="A219" s="171" t="s">
        <v>612</v>
      </c>
      <c r="B219" s="175" t="s">
        <v>611</v>
      </c>
      <c r="C219" s="171" t="s">
        <v>576</v>
      </c>
      <c r="D219" s="168">
        <v>500</v>
      </c>
      <c r="E219" s="168">
        <v>0</v>
      </c>
      <c r="F219" s="167">
        <v>0</v>
      </c>
      <c r="G219" s="166"/>
    </row>
    <row r="220" spans="1:7" s="1" customFormat="1" ht="63">
      <c r="A220" s="171" t="s">
        <v>610</v>
      </c>
      <c r="B220" s="175" t="s">
        <v>609</v>
      </c>
      <c r="C220" s="171" t="s">
        <v>576</v>
      </c>
      <c r="D220" s="168">
        <v>8200</v>
      </c>
      <c r="E220" s="168">
        <v>849.28</v>
      </c>
      <c r="F220" s="167">
        <v>848.923</v>
      </c>
      <c r="G220" s="166" t="s">
        <v>608</v>
      </c>
    </row>
    <row r="221" spans="1:7" s="1" customFormat="1" ht="63">
      <c r="A221" s="171" t="s">
        <v>607</v>
      </c>
      <c r="B221" s="175" t="s">
        <v>606</v>
      </c>
      <c r="C221" s="174" t="s">
        <v>597</v>
      </c>
      <c r="D221" s="168">
        <v>6605.05</v>
      </c>
      <c r="E221" s="168">
        <v>518.92999999999995</v>
      </c>
      <c r="F221" s="167">
        <v>518.92999999999995</v>
      </c>
      <c r="G221" s="166" t="s">
        <v>605</v>
      </c>
    </row>
    <row r="222" spans="1:7" s="1" customFormat="1" ht="47.25">
      <c r="A222" s="171" t="s">
        <v>604</v>
      </c>
      <c r="B222" s="175" t="s">
        <v>603</v>
      </c>
      <c r="C222" s="169" t="s">
        <v>602</v>
      </c>
      <c r="D222" s="168">
        <v>2011.6949999999999</v>
      </c>
      <c r="E222" s="168">
        <v>0</v>
      </c>
      <c r="F222" s="167">
        <v>0</v>
      </c>
      <c r="G222" s="166"/>
    </row>
    <row r="223" spans="1:7" s="1" customFormat="1" ht="47.25">
      <c r="A223" s="171" t="s">
        <v>601</v>
      </c>
      <c r="B223" s="175" t="s">
        <v>600</v>
      </c>
      <c r="C223" s="174" t="s">
        <v>597</v>
      </c>
      <c r="D223" s="168">
        <v>8000</v>
      </c>
      <c r="E223" s="168">
        <v>0</v>
      </c>
      <c r="F223" s="167">
        <v>0</v>
      </c>
      <c r="G223" s="166"/>
    </row>
    <row r="224" spans="1:7" s="1" customFormat="1" ht="47.25">
      <c r="A224" s="171" t="s">
        <v>599</v>
      </c>
      <c r="B224" s="175" t="s">
        <v>598</v>
      </c>
      <c r="C224" s="174" t="s">
        <v>597</v>
      </c>
      <c r="D224" s="168">
        <v>1222.3399999999999</v>
      </c>
      <c r="E224" s="168">
        <v>11.597</v>
      </c>
      <c r="F224" s="167">
        <v>0</v>
      </c>
      <c r="G224" s="173"/>
    </row>
    <row r="225" spans="1:8" s="1" customFormat="1" ht="47.25">
      <c r="A225" s="171" t="s">
        <v>596</v>
      </c>
      <c r="B225" s="172" t="s">
        <v>595</v>
      </c>
      <c r="C225" s="169" t="s">
        <v>594</v>
      </c>
      <c r="D225" s="168">
        <v>2229.5520000000001</v>
      </c>
      <c r="E225" s="168">
        <v>0</v>
      </c>
      <c r="F225" s="167">
        <v>0</v>
      </c>
      <c r="G225" s="166"/>
    </row>
    <row r="226" spans="1:8" s="1" customFormat="1" ht="47.25">
      <c r="A226" s="169" t="s">
        <v>593</v>
      </c>
      <c r="B226" s="172" t="s">
        <v>592</v>
      </c>
      <c r="C226" s="169" t="s">
        <v>589</v>
      </c>
      <c r="D226" s="168">
        <v>849.32399999999996</v>
      </c>
      <c r="E226" s="168">
        <v>0</v>
      </c>
      <c r="F226" s="168">
        <v>0</v>
      </c>
      <c r="G226" s="166"/>
    </row>
    <row r="227" spans="1:8" s="1" customFormat="1" ht="47.25">
      <c r="A227" s="171" t="s">
        <v>591</v>
      </c>
      <c r="B227" s="172" t="s">
        <v>590</v>
      </c>
      <c r="C227" s="169" t="s">
        <v>589</v>
      </c>
      <c r="D227" s="168">
        <v>500</v>
      </c>
      <c r="E227" s="167">
        <v>0</v>
      </c>
      <c r="F227" s="167">
        <v>0</v>
      </c>
      <c r="G227" s="166"/>
    </row>
    <row r="228" spans="1:8" s="1" customFormat="1" ht="78.75">
      <c r="A228" s="171" t="s">
        <v>588</v>
      </c>
      <c r="B228" s="172" t="s">
        <v>587</v>
      </c>
      <c r="C228" s="169" t="s">
        <v>586</v>
      </c>
      <c r="D228" s="168">
        <v>1500</v>
      </c>
      <c r="E228" s="167">
        <v>871.43499999999995</v>
      </c>
      <c r="F228" s="167">
        <v>0</v>
      </c>
      <c r="G228" s="166"/>
      <c r="H228" s="36" t="s">
        <v>53</v>
      </c>
    </row>
    <row r="229" spans="1:8" s="1" customFormat="1" ht="47.25">
      <c r="A229" s="171" t="s">
        <v>585</v>
      </c>
      <c r="B229" s="172" t="s">
        <v>584</v>
      </c>
      <c r="C229" s="169" t="s">
        <v>583</v>
      </c>
      <c r="D229" s="168">
        <v>661.71199999999999</v>
      </c>
      <c r="E229" s="167">
        <v>661.71199999999999</v>
      </c>
      <c r="F229" s="167">
        <v>650.15800000000002</v>
      </c>
      <c r="G229" s="166" t="s">
        <v>582</v>
      </c>
      <c r="H229" s="36" t="s">
        <v>53</v>
      </c>
    </row>
    <row r="230" spans="1:8" s="1" customFormat="1" ht="47.25">
      <c r="A230" s="171" t="s">
        <v>581</v>
      </c>
      <c r="B230" s="170" t="s">
        <v>580</v>
      </c>
      <c r="C230" s="169" t="s">
        <v>576</v>
      </c>
      <c r="D230" s="168">
        <v>1086.2349999999999</v>
      </c>
      <c r="E230" s="168">
        <v>64.8</v>
      </c>
      <c r="F230" s="167">
        <v>64.790999999999997</v>
      </c>
      <c r="G230" s="166" t="s">
        <v>579</v>
      </c>
      <c r="H230" s="36" t="s">
        <v>53</v>
      </c>
    </row>
    <row r="231" spans="1:8" s="1" customFormat="1" ht="47.25">
      <c r="A231" s="171" t="s">
        <v>578</v>
      </c>
      <c r="B231" s="170" t="s">
        <v>577</v>
      </c>
      <c r="C231" s="169" t="s">
        <v>576</v>
      </c>
      <c r="D231" s="168">
        <v>252.053</v>
      </c>
      <c r="E231" s="168">
        <v>252.053</v>
      </c>
      <c r="F231" s="167">
        <v>250.50200000000001</v>
      </c>
      <c r="G231" s="166" t="s">
        <v>575</v>
      </c>
      <c r="H231" s="36"/>
    </row>
    <row r="232" spans="1:8" s="1" customFormat="1">
      <c r="A232" s="165"/>
      <c r="B232" s="163" t="s">
        <v>1</v>
      </c>
      <c r="C232" s="165" t="s">
        <v>0</v>
      </c>
      <c r="D232" s="164">
        <f>SUM(D197:D231)</f>
        <v>103500</v>
      </c>
      <c r="E232" s="164">
        <f>SUM(E197:E231)</f>
        <v>12207.579999999998</v>
      </c>
      <c r="F232" s="164">
        <f>SUM(F197:F231)</f>
        <v>9115.1649999999991</v>
      </c>
      <c r="G232" s="163" t="s">
        <v>0</v>
      </c>
    </row>
    <row r="233" spans="1:8" s="1" customFormat="1" ht="15.6" customHeight="1">
      <c r="A233" s="25" t="s">
        <v>574</v>
      </c>
      <c r="B233" s="25"/>
      <c r="C233" s="25"/>
      <c r="D233" s="25"/>
      <c r="E233" s="25"/>
      <c r="F233" s="25"/>
      <c r="G233" s="25"/>
    </row>
    <row r="234" spans="1:8" s="1" customFormat="1">
      <c r="A234" s="162"/>
      <c r="B234" s="161" t="s">
        <v>1</v>
      </c>
      <c r="C234" s="160" t="s">
        <v>0</v>
      </c>
      <c r="D234" s="159">
        <f>SUM(D233:D233)</f>
        <v>0</v>
      </c>
      <c r="E234" s="159">
        <f>SUM(E233:E233)</f>
        <v>0</v>
      </c>
      <c r="F234" s="159">
        <f>SUM(F233:F233)</f>
        <v>0</v>
      </c>
      <c r="G234" s="158" t="s">
        <v>0</v>
      </c>
    </row>
    <row r="235" spans="1:8" s="1" customFormat="1" ht="18" customHeight="1">
      <c r="A235" s="25" t="s">
        <v>573</v>
      </c>
      <c r="B235" s="25"/>
      <c r="C235" s="25"/>
      <c r="D235" s="25"/>
      <c r="E235" s="25"/>
      <c r="F235" s="25"/>
      <c r="G235" s="25"/>
    </row>
    <row r="236" spans="1:8" s="1" customFormat="1">
      <c r="A236" s="162"/>
      <c r="B236" s="161" t="s">
        <v>1</v>
      </c>
      <c r="C236" s="160" t="s">
        <v>0</v>
      </c>
      <c r="D236" s="159">
        <f>SUM(D235:D235)</f>
        <v>0</v>
      </c>
      <c r="E236" s="159">
        <f>SUM(E235:E235)</f>
        <v>0</v>
      </c>
      <c r="F236" s="159">
        <f>SUM(F235:F235)</f>
        <v>0</v>
      </c>
      <c r="G236" s="158" t="s">
        <v>0</v>
      </c>
    </row>
    <row r="237" spans="1:8" s="1" customFormat="1" ht="19.149999999999999" customHeight="1">
      <c r="A237" s="25" t="s">
        <v>572</v>
      </c>
      <c r="B237" s="25"/>
      <c r="C237" s="25"/>
      <c r="D237" s="25"/>
      <c r="E237" s="25"/>
      <c r="F237" s="25"/>
      <c r="G237" s="25"/>
    </row>
    <row r="238" spans="1:8" s="1" customFormat="1" ht="30" customHeight="1">
      <c r="A238" s="150" t="s">
        <v>571</v>
      </c>
      <c r="B238" s="150"/>
      <c r="C238" s="150"/>
      <c r="D238" s="157"/>
      <c r="E238" s="157"/>
      <c r="F238" s="157"/>
      <c r="G238" s="120"/>
    </row>
    <row r="239" spans="1:8" s="1" customFormat="1" ht="31.5">
      <c r="A239" s="126" t="s">
        <v>570</v>
      </c>
      <c r="B239" s="126" t="s">
        <v>570</v>
      </c>
      <c r="C239" s="112" t="s">
        <v>514</v>
      </c>
      <c r="D239" s="149">
        <v>1486.3</v>
      </c>
      <c r="E239" s="149"/>
      <c r="F239" s="111"/>
      <c r="G239" s="156"/>
    </row>
    <row r="240" spans="1:8" s="1" customFormat="1">
      <c r="A240" s="126"/>
      <c r="B240" s="126"/>
      <c r="C240" s="118" t="s">
        <v>569</v>
      </c>
      <c r="D240" s="149"/>
      <c r="E240" s="149"/>
      <c r="F240" s="111"/>
      <c r="G240" s="156"/>
    </row>
    <row r="241" spans="1:7" s="1" customFormat="1">
      <c r="A241" s="126"/>
      <c r="B241" s="126"/>
      <c r="C241" s="112" t="s">
        <v>511</v>
      </c>
      <c r="D241" s="149"/>
      <c r="E241" s="149"/>
      <c r="F241" s="111"/>
      <c r="G241" s="112" t="s">
        <v>519</v>
      </c>
    </row>
    <row r="242" spans="1:7" s="1" customFormat="1">
      <c r="A242" s="126"/>
      <c r="B242" s="126"/>
      <c r="C242" s="112" t="s">
        <v>510</v>
      </c>
      <c r="D242" s="149"/>
      <c r="E242" s="149"/>
      <c r="F242" s="111"/>
      <c r="G242" s="115" t="s">
        <v>518</v>
      </c>
    </row>
    <row r="243" spans="1:7" s="1" customFormat="1" ht="31.5">
      <c r="A243" s="126"/>
      <c r="B243" s="126"/>
      <c r="C243" s="112" t="s">
        <v>508</v>
      </c>
      <c r="D243" s="149"/>
      <c r="E243" s="149"/>
      <c r="F243" s="111"/>
      <c r="G243" s="155" t="s">
        <v>521</v>
      </c>
    </row>
    <row r="244" spans="1:7" s="1" customFormat="1" ht="31.5">
      <c r="A244" s="126" t="s">
        <v>568</v>
      </c>
      <c r="B244" s="126" t="s">
        <v>568</v>
      </c>
      <c r="C244" s="112" t="s">
        <v>514</v>
      </c>
      <c r="D244" s="149">
        <v>870.5</v>
      </c>
      <c r="E244" s="149"/>
      <c r="F244" s="111"/>
      <c r="G244" s="130"/>
    </row>
    <row r="245" spans="1:7" s="1" customFormat="1">
      <c r="A245" s="126"/>
      <c r="B245" s="126"/>
      <c r="C245" s="112" t="s">
        <v>512</v>
      </c>
      <c r="D245" s="149"/>
      <c r="E245" s="149"/>
      <c r="F245" s="111"/>
      <c r="G245" s="130"/>
    </row>
    <row r="246" spans="1:7" s="1" customFormat="1" ht="31.5">
      <c r="A246" s="126"/>
      <c r="B246" s="126"/>
      <c r="C246" s="112" t="s">
        <v>511</v>
      </c>
      <c r="D246" s="149"/>
      <c r="E246" s="149"/>
      <c r="F246" s="111"/>
      <c r="G246" s="115" t="s">
        <v>551</v>
      </c>
    </row>
    <row r="247" spans="1:7" s="1" customFormat="1">
      <c r="A247" s="126"/>
      <c r="B247" s="126"/>
      <c r="C247" s="112" t="s">
        <v>510</v>
      </c>
      <c r="D247" s="149"/>
      <c r="E247" s="149"/>
      <c r="F247" s="111"/>
      <c r="G247" s="112" t="s">
        <v>518</v>
      </c>
    </row>
    <row r="248" spans="1:7" s="1" customFormat="1" ht="31.5">
      <c r="A248" s="126"/>
      <c r="B248" s="126"/>
      <c r="C248" s="118" t="s">
        <v>508</v>
      </c>
      <c r="D248" s="149"/>
      <c r="E248" s="149"/>
      <c r="F248" s="111"/>
      <c r="G248" s="115" t="s">
        <v>521</v>
      </c>
    </row>
    <row r="249" spans="1:7" s="1" customFormat="1" ht="31.5">
      <c r="A249" s="126" t="s">
        <v>567</v>
      </c>
      <c r="B249" s="126" t="s">
        <v>567</v>
      </c>
      <c r="C249" s="112" t="s">
        <v>514</v>
      </c>
      <c r="D249" s="149">
        <v>1500</v>
      </c>
      <c r="E249" s="149">
        <v>80</v>
      </c>
      <c r="F249" s="111">
        <v>62.215000000000003</v>
      </c>
      <c r="G249" s="154" t="s">
        <v>566</v>
      </c>
    </row>
    <row r="250" spans="1:7" s="1" customFormat="1">
      <c r="A250" s="126"/>
      <c r="B250" s="126"/>
      <c r="C250" s="118" t="s">
        <v>512</v>
      </c>
      <c r="D250" s="149"/>
      <c r="E250" s="149"/>
      <c r="F250" s="111"/>
      <c r="G250" s="154"/>
    </row>
    <row r="251" spans="1:7" s="1" customFormat="1">
      <c r="A251" s="126"/>
      <c r="B251" s="126"/>
      <c r="C251" s="118" t="s">
        <v>511</v>
      </c>
      <c r="D251" s="149"/>
      <c r="E251" s="149"/>
      <c r="F251" s="111"/>
      <c r="G251" s="154"/>
    </row>
    <row r="252" spans="1:7" s="1" customFormat="1" ht="31.5">
      <c r="A252" s="126"/>
      <c r="B252" s="126"/>
      <c r="C252" s="118" t="s">
        <v>510</v>
      </c>
      <c r="D252" s="149"/>
      <c r="E252" s="149"/>
      <c r="F252" s="111"/>
      <c r="G252" s="115" t="s">
        <v>509</v>
      </c>
    </row>
    <row r="253" spans="1:7" s="1" customFormat="1" ht="31.5">
      <c r="A253" s="126"/>
      <c r="B253" s="126"/>
      <c r="C253" s="118" t="s">
        <v>508</v>
      </c>
      <c r="D253" s="149"/>
      <c r="E253" s="149"/>
      <c r="F253" s="111"/>
      <c r="G253" s="115" t="s">
        <v>521</v>
      </c>
    </row>
    <row r="254" spans="1:7" s="1" customFormat="1" ht="31.5">
      <c r="A254" s="126" t="s">
        <v>565</v>
      </c>
      <c r="B254" s="126" t="s">
        <v>565</v>
      </c>
      <c r="C254" s="112" t="s">
        <v>514</v>
      </c>
      <c r="D254" s="149">
        <v>543.20000000000005</v>
      </c>
      <c r="E254" s="149"/>
      <c r="F254" s="111"/>
      <c r="G254" s="153"/>
    </row>
    <row r="255" spans="1:7" s="1" customFormat="1">
      <c r="A255" s="126"/>
      <c r="B255" s="126"/>
      <c r="C255" s="118" t="s">
        <v>512</v>
      </c>
      <c r="D255" s="149"/>
      <c r="E255" s="149"/>
      <c r="F255" s="111"/>
      <c r="G255" s="153"/>
    </row>
    <row r="256" spans="1:7" s="1" customFormat="1">
      <c r="A256" s="126"/>
      <c r="B256" s="126"/>
      <c r="C256" s="118" t="s">
        <v>511</v>
      </c>
      <c r="D256" s="149"/>
      <c r="E256" s="149"/>
      <c r="F256" s="111"/>
      <c r="G256" s="153" t="s">
        <v>513</v>
      </c>
    </row>
    <row r="257" spans="1:7" s="1" customFormat="1" ht="31.5">
      <c r="A257" s="126"/>
      <c r="B257" s="126"/>
      <c r="C257" s="118" t="s">
        <v>510</v>
      </c>
      <c r="D257" s="149"/>
      <c r="E257" s="149"/>
      <c r="F257" s="111"/>
      <c r="G257" s="115" t="s">
        <v>509</v>
      </c>
    </row>
    <row r="258" spans="1:7" s="1" customFormat="1">
      <c r="A258" s="126"/>
      <c r="B258" s="126"/>
      <c r="C258" s="118" t="s">
        <v>508</v>
      </c>
      <c r="D258" s="149"/>
      <c r="E258" s="149"/>
      <c r="F258" s="111"/>
      <c r="G258" s="115" t="s">
        <v>507</v>
      </c>
    </row>
    <row r="259" spans="1:7" s="1" customFormat="1" ht="31.5">
      <c r="A259" s="126" t="s">
        <v>564</v>
      </c>
      <c r="B259" s="126" t="str">
        <f>A259</f>
        <v xml:space="preserve"> «Капітальний ремонт дорожнього покриття прибудинкової території та внутрішньоквартального проїзду біля будинку №47 по вул. Севастопольська у Центральному районі м. Миколаєва» </v>
      </c>
      <c r="C259" s="112" t="s">
        <v>514</v>
      </c>
      <c r="D259" s="149">
        <v>750</v>
      </c>
      <c r="E259" s="149"/>
      <c r="F259" s="111"/>
      <c r="G259" s="119" t="s">
        <v>513</v>
      </c>
    </row>
    <row r="260" spans="1:7" s="1" customFormat="1">
      <c r="A260" s="126"/>
      <c r="B260" s="126"/>
      <c r="C260" s="118" t="s">
        <v>512</v>
      </c>
      <c r="D260" s="149"/>
      <c r="E260" s="149"/>
      <c r="F260" s="111"/>
      <c r="G260" s="119"/>
    </row>
    <row r="261" spans="1:7" s="1" customFormat="1">
      <c r="A261" s="126"/>
      <c r="B261" s="126"/>
      <c r="C261" s="118" t="s">
        <v>511</v>
      </c>
      <c r="D261" s="149"/>
      <c r="E261" s="149"/>
      <c r="F261" s="111"/>
      <c r="G261" s="119"/>
    </row>
    <row r="262" spans="1:7" s="1" customFormat="1" ht="31.5">
      <c r="A262" s="126"/>
      <c r="B262" s="126"/>
      <c r="C262" s="118" t="s">
        <v>510</v>
      </c>
      <c r="D262" s="149"/>
      <c r="E262" s="149"/>
      <c r="F262" s="111"/>
      <c r="G262" s="115" t="s">
        <v>509</v>
      </c>
    </row>
    <row r="263" spans="1:7" s="1" customFormat="1" ht="31.5">
      <c r="A263" s="126"/>
      <c r="B263" s="126"/>
      <c r="C263" s="112" t="s">
        <v>508</v>
      </c>
      <c r="D263" s="149"/>
      <c r="E263" s="149"/>
      <c r="F263" s="111"/>
      <c r="G263" s="115" t="s">
        <v>516</v>
      </c>
    </row>
    <row r="264" spans="1:7" s="1" customFormat="1" ht="31.5">
      <c r="A264" s="129" t="s">
        <v>563</v>
      </c>
      <c r="B264" s="129" t="s">
        <v>563</v>
      </c>
      <c r="C264" s="112" t="s">
        <v>514</v>
      </c>
      <c r="D264" s="149">
        <v>500</v>
      </c>
      <c r="E264" s="149"/>
      <c r="F264" s="111"/>
      <c r="G264" s="119" t="s">
        <v>513</v>
      </c>
    </row>
    <row r="265" spans="1:7" s="1" customFormat="1">
      <c r="A265" s="129"/>
      <c r="B265" s="129"/>
      <c r="C265" s="118" t="s">
        <v>512</v>
      </c>
      <c r="D265" s="149"/>
      <c r="E265" s="149"/>
      <c r="F265" s="111"/>
      <c r="G265" s="119"/>
    </row>
    <row r="266" spans="1:7" s="1" customFormat="1">
      <c r="A266" s="129"/>
      <c r="B266" s="129"/>
      <c r="C266" s="118" t="s">
        <v>511</v>
      </c>
      <c r="D266" s="149"/>
      <c r="E266" s="149"/>
      <c r="F266" s="111"/>
      <c r="G266" s="153"/>
    </row>
    <row r="267" spans="1:7" s="1" customFormat="1">
      <c r="A267" s="129"/>
      <c r="B267" s="129"/>
      <c r="C267" s="118" t="s">
        <v>510</v>
      </c>
      <c r="D267" s="149"/>
      <c r="E267" s="149"/>
      <c r="F267" s="111"/>
      <c r="G267" s="115"/>
    </row>
    <row r="268" spans="1:7" s="1" customFormat="1">
      <c r="A268" s="129"/>
      <c r="B268" s="129"/>
      <c r="C268" s="112" t="s">
        <v>508</v>
      </c>
      <c r="D268" s="149"/>
      <c r="E268" s="149"/>
      <c r="F268" s="111"/>
      <c r="G268" s="115"/>
    </row>
    <row r="269" spans="1:7" s="1" customFormat="1" ht="31.5">
      <c r="A269" s="129" t="s">
        <v>562</v>
      </c>
      <c r="B269" s="129" t="s">
        <v>562</v>
      </c>
      <c r="C269" s="112" t="s">
        <v>514</v>
      </c>
      <c r="D269" s="149">
        <v>250</v>
      </c>
      <c r="E269" s="149"/>
      <c r="F269" s="111"/>
      <c r="G269" s="130"/>
    </row>
    <row r="270" spans="1:7" s="1" customFormat="1">
      <c r="A270" s="129"/>
      <c r="B270" s="129"/>
      <c r="C270" s="118" t="s">
        <v>512</v>
      </c>
      <c r="D270" s="149"/>
      <c r="E270" s="149"/>
      <c r="F270" s="111"/>
      <c r="G270" s="130"/>
    </row>
    <row r="271" spans="1:7" s="1" customFormat="1">
      <c r="A271" s="129"/>
      <c r="B271" s="129"/>
      <c r="C271" s="118" t="s">
        <v>511</v>
      </c>
      <c r="D271" s="149"/>
      <c r="E271" s="149"/>
      <c r="F271" s="111"/>
      <c r="G271" s="115"/>
    </row>
    <row r="272" spans="1:7" s="1" customFormat="1">
      <c r="A272" s="129"/>
      <c r="B272" s="129"/>
      <c r="C272" s="118" t="s">
        <v>510</v>
      </c>
      <c r="D272" s="149"/>
      <c r="E272" s="149"/>
      <c r="F272" s="111"/>
      <c r="G272" s="115"/>
    </row>
    <row r="273" spans="1:7" s="1" customFormat="1">
      <c r="A273" s="129"/>
      <c r="B273" s="129"/>
      <c r="C273" s="112" t="s">
        <v>508</v>
      </c>
      <c r="D273" s="149"/>
      <c r="E273" s="149"/>
      <c r="F273" s="111"/>
      <c r="G273" s="115"/>
    </row>
    <row r="274" spans="1:7" s="1" customFormat="1" ht="110.25">
      <c r="A274" s="152" t="s">
        <v>506</v>
      </c>
      <c r="B274" s="152" t="s">
        <v>506</v>
      </c>
      <c r="C274" s="112"/>
      <c r="D274" s="111">
        <v>100</v>
      </c>
      <c r="E274" s="111"/>
      <c r="F274" s="111"/>
      <c r="G274" s="112"/>
    </row>
    <row r="275" spans="1:7" s="1" customFormat="1">
      <c r="A275" s="137" t="s">
        <v>505</v>
      </c>
      <c r="B275" s="137"/>
      <c r="C275" s="140"/>
      <c r="D275" s="105">
        <f>SUM(D239:D274)</f>
        <v>6000</v>
      </c>
      <c r="E275" s="105">
        <f>SUM(E239:E274)</f>
        <v>80</v>
      </c>
      <c r="F275" s="105">
        <f>SUM(F239:F274)</f>
        <v>62.215000000000003</v>
      </c>
      <c r="G275" s="151"/>
    </row>
    <row r="276" spans="1:7" s="1" customFormat="1">
      <c r="A276" s="150" t="s">
        <v>561</v>
      </c>
      <c r="B276" s="150"/>
      <c r="C276" s="150"/>
      <c r="D276" s="111"/>
      <c r="E276" s="111"/>
      <c r="F276" s="111"/>
      <c r="G276" s="115"/>
    </row>
    <row r="277" spans="1:7" s="1" customFormat="1" ht="31.5">
      <c r="A277" s="117" t="s">
        <v>560</v>
      </c>
      <c r="B277" s="117" t="s">
        <v>560</v>
      </c>
      <c r="C277" s="112" t="s">
        <v>514</v>
      </c>
      <c r="D277" s="149">
        <v>500</v>
      </c>
      <c r="E277" s="149"/>
      <c r="F277" s="111"/>
      <c r="G277" s="115"/>
    </row>
    <row r="278" spans="1:7" s="1" customFormat="1">
      <c r="A278" s="117"/>
      <c r="B278" s="117"/>
      <c r="C278" s="118" t="s">
        <v>512</v>
      </c>
      <c r="D278" s="149"/>
      <c r="E278" s="149"/>
      <c r="F278" s="111"/>
      <c r="G278" s="115"/>
    </row>
    <row r="279" spans="1:7" s="1" customFormat="1">
      <c r="A279" s="117"/>
      <c r="B279" s="117"/>
      <c r="C279" s="118" t="s">
        <v>511</v>
      </c>
      <c r="D279" s="149"/>
      <c r="E279" s="149"/>
      <c r="F279" s="111"/>
      <c r="G279" s="115" t="s">
        <v>559</v>
      </c>
    </row>
    <row r="280" spans="1:7" s="1" customFormat="1">
      <c r="A280" s="117"/>
      <c r="B280" s="117"/>
      <c r="C280" s="118" t="s">
        <v>510</v>
      </c>
      <c r="D280" s="149"/>
      <c r="E280" s="149"/>
      <c r="F280" s="111"/>
      <c r="G280" s="115" t="s">
        <v>518</v>
      </c>
    </row>
    <row r="281" spans="1:7" s="1" customFormat="1">
      <c r="A281" s="117"/>
      <c r="B281" s="117"/>
      <c r="C281" s="112" t="s">
        <v>508</v>
      </c>
      <c r="D281" s="149"/>
      <c r="E281" s="149"/>
      <c r="F281" s="111"/>
      <c r="G281" s="145" t="s">
        <v>558</v>
      </c>
    </row>
    <row r="282" spans="1:7" s="1" customFormat="1" ht="31.5">
      <c r="A282" s="117" t="s">
        <v>557</v>
      </c>
      <c r="B282" s="117" t="str">
        <f>A282</f>
        <v xml:space="preserve">«Капітальний ремонт дитячого майданчика по вул. Колодязна поблизу буд. №35А у Центральному районі м. Миколаєва» </v>
      </c>
      <c r="C282" s="112" t="s">
        <v>514</v>
      </c>
      <c r="D282" s="149">
        <v>300</v>
      </c>
      <c r="E282" s="149"/>
      <c r="F282" s="111"/>
      <c r="G282" s="145" t="s">
        <v>551</v>
      </c>
    </row>
    <row r="283" spans="1:7" s="1" customFormat="1">
      <c r="A283" s="117"/>
      <c r="B283" s="117"/>
      <c r="C283" s="118" t="s">
        <v>512</v>
      </c>
      <c r="D283" s="149"/>
      <c r="E283" s="149"/>
      <c r="F283" s="111"/>
      <c r="G283" s="145"/>
    </row>
    <row r="284" spans="1:7" s="1" customFormat="1">
      <c r="A284" s="117"/>
      <c r="B284" s="117"/>
      <c r="C284" s="118" t="s">
        <v>511</v>
      </c>
      <c r="D284" s="149"/>
      <c r="E284" s="149"/>
      <c r="F284" s="111"/>
      <c r="G284" s="145"/>
    </row>
    <row r="285" spans="1:7" s="1" customFormat="1">
      <c r="A285" s="117"/>
      <c r="B285" s="117"/>
      <c r="C285" s="118" t="s">
        <v>510</v>
      </c>
      <c r="D285" s="149"/>
      <c r="E285" s="149"/>
      <c r="F285" s="111"/>
      <c r="G285" s="145"/>
    </row>
    <row r="286" spans="1:7" s="1" customFormat="1">
      <c r="A286" s="117"/>
      <c r="B286" s="117"/>
      <c r="C286" s="112" t="s">
        <v>508</v>
      </c>
      <c r="D286" s="149"/>
      <c r="E286" s="149"/>
      <c r="F286" s="111"/>
      <c r="G286" s="145"/>
    </row>
    <row r="287" spans="1:7" s="1" customFormat="1" ht="31.5">
      <c r="A287" s="117" t="s">
        <v>556</v>
      </c>
      <c r="B287" s="117" t="str">
        <f>A287</f>
        <v xml:space="preserve">«Капітальний ремонт спортивного майданчика по вул. Колодязна поблизу буд. №3 у Центральному районі м. Миколаєва» </v>
      </c>
      <c r="C287" s="112" t="s">
        <v>514</v>
      </c>
      <c r="D287" s="149">
        <v>1160</v>
      </c>
      <c r="E287" s="149"/>
      <c r="F287" s="111"/>
      <c r="G287" s="145" t="s">
        <v>551</v>
      </c>
    </row>
    <row r="288" spans="1:7" s="1" customFormat="1">
      <c r="A288" s="117"/>
      <c r="B288" s="117"/>
      <c r="C288" s="118" t="s">
        <v>512</v>
      </c>
      <c r="D288" s="149"/>
      <c r="E288" s="149"/>
      <c r="F288" s="111"/>
      <c r="G288" s="145"/>
    </row>
    <row r="289" spans="1:7" s="1" customFormat="1">
      <c r="A289" s="117"/>
      <c r="B289" s="117"/>
      <c r="C289" s="118" t="s">
        <v>511</v>
      </c>
      <c r="D289" s="149"/>
      <c r="E289" s="149"/>
      <c r="F289" s="111"/>
      <c r="G289" s="145"/>
    </row>
    <row r="290" spans="1:7" s="1" customFormat="1">
      <c r="A290" s="117"/>
      <c r="B290" s="117"/>
      <c r="C290" s="118" t="s">
        <v>510</v>
      </c>
      <c r="D290" s="149"/>
      <c r="E290" s="149"/>
      <c r="F290" s="111"/>
      <c r="G290" s="145"/>
    </row>
    <row r="291" spans="1:7" s="1" customFormat="1">
      <c r="A291" s="117"/>
      <c r="B291" s="117"/>
      <c r="C291" s="112" t="s">
        <v>508</v>
      </c>
      <c r="D291" s="149"/>
      <c r="E291" s="149"/>
      <c r="F291" s="111"/>
      <c r="G291" s="145"/>
    </row>
    <row r="292" spans="1:7" s="1" customFormat="1" ht="31.5">
      <c r="A292" s="117" t="s">
        <v>555</v>
      </c>
      <c r="B292" s="117" t="str">
        <f>A292</f>
        <v xml:space="preserve"> «Капітальний ремонт спортивного майданчика по вул. Колодязна поблизу буд. №37 у Центральному районі м. Миколаєва» </v>
      </c>
      <c r="C292" s="112" t="s">
        <v>514</v>
      </c>
      <c r="D292" s="149">
        <v>1160</v>
      </c>
      <c r="E292" s="149"/>
      <c r="F292" s="111"/>
      <c r="G292" s="145" t="s">
        <v>551</v>
      </c>
    </row>
    <row r="293" spans="1:7" s="1" customFormat="1">
      <c r="A293" s="117"/>
      <c r="B293" s="117"/>
      <c r="C293" s="118" t="s">
        <v>512</v>
      </c>
      <c r="D293" s="149"/>
      <c r="E293" s="149"/>
      <c r="F293" s="111"/>
      <c r="G293" s="145"/>
    </row>
    <row r="294" spans="1:7" s="1" customFormat="1">
      <c r="A294" s="117"/>
      <c r="B294" s="117"/>
      <c r="C294" s="118" t="s">
        <v>511</v>
      </c>
      <c r="D294" s="149"/>
      <c r="E294" s="149"/>
      <c r="F294" s="111"/>
      <c r="G294" s="145"/>
    </row>
    <row r="295" spans="1:7" s="1" customFormat="1">
      <c r="A295" s="117"/>
      <c r="B295" s="117"/>
      <c r="C295" s="118" t="s">
        <v>510</v>
      </c>
      <c r="D295" s="149"/>
      <c r="E295" s="149"/>
      <c r="F295" s="111"/>
      <c r="G295" s="145"/>
    </row>
    <row r="296" spans="1:7" s="1" customFormat="1">
      <c r="A296" s="117"/>
      <c r="B296" s="117"/>
      <c r="C296" s="112" t="s">
        <v>508</v>
      </c>
      <c r="D296" s="149"/>
      <c r="E296" s="149"/>
      <c r="F296" s="111"/>
      <c r="G296" s="145"/>
    </row>
    <row r="297" spans="1:7" s="1" customFormat="1" ht="31.5">
      <c r="A297" s="117" t="s">
        <v>554</v>
      </c>
      <c r="B297" s="117" t="s">
        <v>554</v>
      </c>
      <c r="C297" s="112" t="s">
        <v>514</v>
      </c>
      <c r="D297" s="149">
        <v>300</v>
      </c>
      <c r="E297" s="149"/>
      <c r="F297" s="111"/>
      <c r="G297" s="145" t="s">
        <v>551</v>
      </c>
    </row>
    <row r="298" spans="1:7" s="1" customFormat="1">
      <c r="A298" s="117"/>
      <c r="B298" s="117"/>
      <c r="C298" s="118" t="s">
        <v>512</v>
      </c>
      <c r="D298" s="149"/>
      <c r="E298" s="149"/>
      <c r="F298" s="111"/>
      <c r="G298" s="145"/>
    </row>
    <row r="299" spans="1:7" s="1" customFormat="1">
      <c r="A299" s="117"/>
      <c r="B299" s="117"/>
      <c r="C299" s="118" t="s">
        <v>511</v>
      </c>
      <c r="D299" s="149"/>
      <c r="E299" s="149"/>
      <c r="F299" s="111"/>
      <c r="G299" s="145"/>
    </row>
    <row r="300" spans="1:7" s="1" customFormat="1">
      <c r="A300" s="117"/>
      <c r="B300" s="117"/>
      <c r="C300" s="118" t="s">
        <v>510</v>
      </c>
      <c r="D300" s="149"/>
      <c r="E300" s="149"/>
      <c r="F300" s="111"/>
      <c r="G300" s="145"/>
    </row>
    <row r="301" spans="1:7" s="1" customFormat="1">
      <c r="A301" s="117"/>
      <c r="B301" s="117"/>
      <c r="C301" s="112" t="s">
        <v>508</v>
      </c>
      <c r="D301" s="149"/>
      <c r="E301" s="149"/>
      <c r="F301" s="111"/>
      <c r="G301" s="145"/>
    </row>
    <row r="302" spans="1:7" s="1" customFormat="1" ht="31.5">
      <c r="A302" s="117" t="s">
        <v>553</v>
      </c>
      <c r="B302" s="117" t="str">
        <f>A302</f>
        <v xml:space="preserve">«Капітальний ремонт дитячого майданчика по вул. Колодязна поблизу буд. №7 у Центральному районі м. Миколаєва» </v>
      </c>
      <c r="C302" s="112" t="s">
        <v>514</v>
      </c>
      <c r="D302" s="149">
        <v>300</v>
      </c>
      <c r="E302" s="149"/>
      <c r="F302" s="111"/>
      <c r="G302" s="145" t="s">
        <v>551</v>
      </c>
    </row>
    <row r="303" spans="1:7" s="1" customFormat="1">
      <c r="A303" s="117"/>
      <c r="B303" s="117"/>
      <c r="C303" s="118" t="s">
        <v>512</v>
      </c>
      <c r="D303" s="149"/>
      <c r="E303" s="149"/>
      <c r="F303" s="111"/>
      <c r="G303" s="145"/>
    </row>
    <row r="304" spans="1:7" s="1" customFormat="1">
      <c r="A304" s="117"/>
      <c r="B304" s="117"/>
      <c r="C304" s="118" t="s">
        <v>511</v>
      </c>
      <c r="D304" s="149"/>
      <c r="E304" s="149"/>
      <c r="F304" s="111"/>
      <c r="G304" s="145"/>
    </row>
    <row r="305" spans="1:7" s="1" customFormat="1">
      <c r="A305" s="117"/>
      <c r="B305" s="117"/>
      <c r="C305" s="118" t="s">
        <v>510</v>
      </c>
      <c r="D305" s="149"/>
      <c r="E305" s="149"/>
      <c r="F305" s="111"/>
      <c r="G305" s="145"/>
    </row>
    <row r="306" spans="1:7" s="1" customFormat="1">
      <c r="A306" s="117"/>
      <c r="B306" s="117"/>
      <c r="C306" s="112" t="s">
        <v>508</v>
      </c>
      <c r="D306" s="149"/>
      <c r="E306" s="149"/>
      <c r="F306" s="111"/>
      <c r="G306" s="145"/>
    </row>
    <row r="307" spans="1:7" s="1" customFormat="1" ht="31.5">
      <c r="A307" s="117" t="s">
        <v>552</v>
      </c>
      <c r="B307" s="117" t="str">
        <f>A307</f>
        <v xml:space="preserve">«Капітальний ремонт дитячого майданчика по пр. Центральний поблизу буд. №152 у Центральному районі м. Миколаєва» </v>
      </c>
      <c r="C307" s="112" t="s">
        <v>514</v>
      </c>
      <c r="D307" s="149">
        <v>300</v>
      </c>
      <c r="E307" s="149"/>
      <c r="F307" s="149"/>
      <c r="G307" s="134" t="s">
        <v>551</v>
      </c>
    </row>
    <row r="308" spans="1:7" s="1" customFormat="1">
      <c r="A308" s="117"/>
      <c r="B308" s="117"/>
      <c r="C308" s="118" t="s">
        <v>512</v>
      </c>
      <c r="D308" s="149"/>
      <c r="E308" s="149"/>
      <c r="F308" s="149"/>
      <c r="G308" s="134"/>
    </row>
    <row r="309" spans="1:7" s="1" customFormat="1">
      <c r="A309" s="117"/>
      <c r="B309" s="117"/>
      <c r="C309" s="118" t="s">
        <v>511</v>
      </c>
      <c r="D309" s="149"/>
      <c r="E309" s="149"/>
      <c r="F309" s="111"/>
      <c r="G309" s="134"/>
    </row>
    <row r="310" spans="1:7" s="1" customFormat="1">
      <c r="A310" s="117"/>
      <c r="B310" s="117"/>
      <c r="C310" s="118" t="s">
        <v>510</v>
      </c>
      <c r="D310" s="149"/>
      <c r="E310" s="149"/>
      <c r="F310" s="111"/>
      <c r="G310" s="145" t="s">
        <v>550</v>
      </c>
    </row>
    <row r="311" spans="1:7" s="1" customFormat="1">
      <c r="A311" s="117"/>
      <c r="B311" s="117"/>
      <c r="C311" s="112" t="s">
        <v>508</v>
      </c>
      <c r="D311" s="149"/>
      <c r="E311" s="149"/>
      <c r="F311" s="111"/>
      <c r="G311" s="145" t="s">
        <v>549</v>
      </c>
    </row>
    <row r="312" spans="1:7" s="1" customFormat="1">
      <c r="A312" s="137" t="s">
        <v>541</v>
      </c>
      <c r="B312" s="147"/>
      <c r="C312" s="145"/>
      <c r="D312" s="105">
        <f>D277+D282+D287+D292+D297+D302+D307</f>
        <v>4020</v>
      </c>
      <c r="E312" s="105">
        <f>E277+E282+E287+E292+E297+E302+E307</f>
        <v>0</v>
      </c>
      <c r="F312" s="105">
        <f>F277+F282+F287+F292+F297+F302+F307</f>
        <v>0</v>
      </c>
      <c r="G312" s="145"/>
    </row>
    <row r="313" spans="1:7" s="1" customFormat="1">
      <c r="A313" s="148" t="s">
        <v>530</v>
      </c>
      <c r="B313" s="147"/>
      <c r="C313" s="145"/>
      <c r="D313" s="111"/>
      <c r="E313" s="111"/>
      <c r="F313" s="111"/>
      <c r="G313" s="145"/>
    </row>
    <row r="314" spans="1:7" s="1" customFormat="1" ht="31.5">
      <c r="A314" s="117" t="s">
        <v>548</v>
      </c>
      <c r="B314" s="117" t="str">
        <f>A314</f>
        <v xml:space="preserve"> «Капітальний ремонт скейт-майданчику "Drive" по вул. 116 Дивізії у Центральному районі м. Миколаєва» </v>
      </c>
      <c r="C314" s="112" t="s">
        <v>514</v>
      </c>
      <c r="D314" s="146">
        <v>999.495</v>
      </c>
      <c r="E314" s="146"/>
      <c r="F314" s="111"/>
      <c r="G314" s="130" t="s">
        <v>528</v>
      </c>
    </row>
    <row r="315" spans="1:7" s="1" customFormat="1">
      <c r="A315" s="117"/>
      <c r="B315" s="117"/>
      <c r="C315" s="118" t="s">
        <v>512</v>
      </c>
      <c r="D315" s="146"/>
      <c r="E315" s="146"/>
      <c r="F315" s="111"/>
      <c r="G315" s="130"/>
    </row>
    <row r="316" spans="1:7" s="1" customFormat="1">
      <c r="A316" s="117"/>
      <c r="B316" s="117"/>
      <c r="C316" s="118" t="s">
        <v>511</v>
      </c>
      <c r="D316" s="146"/>
      <c r="E316" s="146"/>
      <c r="F316" s="111"/>
      <c r="G316" s="130"/>
    </row>
    <row r="317" spans="1:7" s="1" customFormat="1">
      <c r="A317" s="117"/>
      <c r="B317" s="117"/>
      <c r="C317" s="118" t="s">
        <v>510</v>
      </c>
      <c r="D317" s="146"/>
      <c r="E317" s="146"/>
      <c r="F317" s="111"/>
      <c r="G317" s="115" t="s">
        <v>518</v>
      </c>
    </row>
    <row r="318" spans="1:7" s="1" customFormat="1">
      <c r="A318" s="117"/>
      <c r="B318" s="117"/>
      <c r="C318" s="112" t="s">
        <v>508</v>
      </c>
      <c r="D318" s="146"/>
      <c r="E318" s="146"/>
      <c r="F318" s="111"/>
      <c r="G318" s="145" t="s">
        <v>537</v>
      </c>
    </row>
    <row r="319" spans="1:7" s="1" customFormat="1">
      <c r="A319" s="137" t="s">
        <v>541</v>
      </c>
      <c r="B319" s="144"/>
      <c r="C319" s="118"/>
      <c r="D319" s="105">
        <f>D313+D314</f>
        <v>999.495</v>
      </c>
      <c r="E319" s="105">
        <f>E313+E314</f>
        <v>0</v>
      </c>
      <c r="F319" s="105">
        <f>SUM(F276:F314)</f>
        <v>0</v>
      </c>
      <c r="G319" s="143"/>
    </row>
    <row r="320" spans="1:7" s="1" customFormat="1">
      <c r="A320" s="127" t="s">
        <v>547</v>
      </c>
      <c r="B320" s="127"/>
      <c r="C320" s="127"/>
      <c r="D320" s="138"/>
      <c r="E320" s="138"/>
      <c r="F320" s="111"/>
      <c r="G320" s="142"/>
    </row>
    <row r="321" spans="1:7" s="1" customFormat="1" ht="31.5">
      <c r="A321" s="129" t="s">
        <v>546</v>
      </c>
      <c r="B321" s="129" t="s">
        <v>546</v>
      </c>
      <c r="C321" s="112" t="s">
        <v>514</v>
      </c>
      <c r="D321" s="116">
        <v>80</v>
      </c>
      <c r="E321" s="116">
        <v>80</v>
      </c>
      <c r="F321" s="138"/>
      <c r="G321" s="130" t="s">
        <v>545</v>
      </c>
    </row>
    <row r="322" spans="1:7" s="1" customFormat="1">
      <c r="A322" s="129"/>
      <c r="B322" s="129"/>
      <c r="C322" s="112"/>
      <c r="D322" s="116"/>
      <c r="E322" s="116"/>
      <c r="F322" s="138"/>
      <c r="G322" s="130"/>
    </row>
    <row r="323" spans="1:7" s="1" customFormat="1">
      <c r="A323" s="129"/>
      <c r="B323" s="129"/>
      <c r="C323" s="118"/>
      <c r="D323" s="116"/>
      <c r="E323" s="116"/>
      <c r="F323" s="141"/>
      <c r="G323" s="139"/>
    </row>
    <row r="324" spans="1:7" s="1" customFormat="1">
      <c r="A324" s="129"/>
      <c r="B324" s="129"/>
      <c r="C324" s="118"/>
      <c r="D324" s="116"/>
      <c r="E324" s="116"/>
      <c r="F324" s="111"/>
      <c r="G324" s="139"/>
    </row>
    <row r="325" spans="1:7" s="1" customFormat="1">
      <c r="A325" s="129"/>
      <c r="B325" s="129"/>
      <c r="C325" s="118"/>
      <c r="D325" s="116"/>
      <c r="E325" s="116"/>
      <c r="F325" s="111"/>
      <c r="G325" s="139"/>
    </row>
    <row r="326" spans="1:7" s="1" customFormat="1">
      <c r="A326" s="137" t="s">
        <v>541</v>
      </c>
      <c r="B326" s="137"/>
      <c r="C326" s="140"/>
      <c r="D326" s="136">
        <f>D321</f>
        <v>80</v>
      </c>
      <c r="E326" s="136">
        <f>E321</f>
        <v>80</v>
      </c>
      <c r="F326" s="111"/>
      <c r="G326" s="139"/>
    </row>
    <row r="327" spans="1:7" s="1" customFormat="1">
      <c r="A327" s="127" t="s">
        <v>544</v>
      </c>
      <c r="B327" s="127"/>
      <c r="C327" s="127"/>
      <c r="D327" s="138"/>
      <c r="E327" s="138"/>
      <c r="F327" s="138"/>
      <c r="G327" s="115"/>
    </row>
    <row r="328" spans="1:7" s="1" customFormat="1" ht="31.5">
      <c r="A328" s="129" t="s">
        <v>543</v>
      </c>
      <c r="B328" s="129" t="s">
        <v>543</v>
      </c>
      <c r="C328" s="112" t="s">
        <v>514</v>
      </c>
      <c r="D328" s="116">
        <v>1000</v>
      </c>
      <c r="E328" s="116"/>
      <c r="F328" s="111"/>
      <c r="G328" s="134" t="s">
        <v>538</v>
      </c>
    </row>
    <row r="329" spans="1:7" s="1" customFormat="1">
      <c r="A329" s="129"/>
      <c r="B329" s="129"/>
      <c r="C329" s="112" t="s">
        <v>512</v>
      </c>
      <c r="D329" s="116"/>
      <c r="E329" s="116"/>
      <c r="F329" s="111"/>
      <c r="G329" s="134"/>
    </row>
    <row r="330" spans="1:7" s="1" customFormat="1">
      <c r="A330" s="129"/>
      <c r="B330" s="129"/>
      <c r="C330" s="118" t="s">
        <v>511</v>
      </c>
      <c r="D330" s="116"/>
      <c r="E330" s="116"/>
      <c r="F330" s="111"/>
      <c r="G330" s="134"/>
    </row>
    <row r="331" spans="1:7" s="1" customFormat="1" ht="31.5">
      <c r="A331" s="129"/>
      <c r="B331" s="129"/>
      <c r="C331" s="118" t="s">
        <v>510</v>
      </c>
      <c r="D331" s="116"/>
      <c r="E331" s="116"/>
      <c r="F331" s="111"/>
      <c r="G331" s="115" t="s">
        <v>509</v>
      </c>
    </row>
    <row r="332" spans="1:7" s="1" customFormat="1">
      <c r="A332" s="129"/>
      <c r="B332" s="129"/>
      <c r="C332" s="118" t="s">
        <v>508</v>
      </c>
      <c r="D332" s="116"/>
      <c r="E332" s="116"/>
      <c r="F332" s="111"/>
      <c r="G332" s="115" t="s">
        <v>537</v>
      </c>
    </row>
    <row r="333" spans="1:7" s="1" customFormat="1">
      <c r="A333" s="129" t="s">
        <v>542</v>
      </c>
      <c r="B333" s="129"/>
      <c r="C333" s="112"/>
      <c r="D333" s="116">
        <v>950</v>
      </c>
      <c r="E333" s="116"/>
      <c r="F333" s="111"/>
      <c r="G333" s="130"/>
    </row>
    <row r="334" spans="1:7" s="1" customFormat="1">
      <c r="A334" s="129"/>
      <c r="B334" s="129"/>
      <c r="C334" s="112"/>
      <c r="D334" s="116"/>
      <c r="E334" s="116"/>
      <c r="F334" s="111"/>
      <c r="G334" s="130"/>
    </row>
    <row r="335" spans="1:7" s="1" customFormat="1">
      <c r="A335" s="129"/>
      <c r="B335" s="129"/>
      <c r="C335" s="118"/>
      <c r="D335" s="116"/>
      <c r="E335" s="116"/>
      <c r="F335" s="111"/>
      <c r="G335" s="115"/>
    </row>
    <row r="336" spans="1:7" s="1" customFormat="1">
      <c r="A336" s="129"/>
      <c r="B336" s="129"/>
      <c r="C336" s="118"/>
      <c r="D336" s="116"/>
      <c r="E336" s="116"/>
      <c r="F336" s="111"/>
      <c r="G336" s="115"/>
    </row>
    <row r="337" spans="1:7" s="1" customFormat="1">
      <c r="A337" s="129"/>
      <c r="B337" s="129"/>
      <c r="C337" s="118"/>
      <c r="D337" s="116"/>
      <c r="E337" s="116"/>
      <c r="F337" s="111"/>
      <c r="G337" s="115"/>
    </row>
    <row r="338" spans="1:7" s="1" customFormat="1">
      <c r="A338" s="137" t="s">
        <v>541</v>
      </c>
      <c r="B338" s="133"/>
      <c r="C338" s="118"/>
      <c r="D338" s="136">
        <f>D328+D333</f>
        <v>1950</v>
      </c>
      <c r="E338" s="136">
        <f>E328+E333</f>
        <v>0</v>
      </c>
      <c r="F338" s="111"/>
      <c r="G338" s="115"/>
    </row>
    <row r="339" spans="1:7" s="1" customFormat="1">
      <c r="A339" s="127" t="s">
        <v>540</v>
      </c>
      <c r="B339" s="127"/>
      <c r="C339" s="127"/>
      <c r="D339" s="135"/>
      <c r="E339" s="135"/>
      <c r="F339" s="111"/>
      <c r="G339" s="115"/>
    </row>
    <row r="340" spans="1:7" s="1" customFormat="1" ht="31.5">
      <c r="A340" s="117" t="s">
        <v>539</v>
      </c>
      <c r="B340" s="117" t="s">
        <v>539</v>
      </c>
      <c r="C340" s="112" t="s">
        <v>514</v>
      </c>
      <c r="D340" s="132">
        <v>33.332999999999998</v>
      </c>
      <c r="E340" s="132"/>
      <c r="F340" s="111"/>
      <c r="G340" s="134" t="s">
        <v>538</v>
      </c>
    </row>
    <row r="341" spans="1:7" s="1" customFormat="1">
      <c r="A341" s="117"/>
      <c r="B341" s="117"/>
      <c r="C341" s="112" t="s">
        <v>512</v>
      </c>
      <c r="D341" s="132"/>
      <c r="E341" s="132"/>
      <c r="F341" s="111"/>
      <c r="G341" s="134"/>
    </row>
    <row r="342" spans="1:7" s="1" customFormat="1" ht="31.5">
      <c r="A342" s="117"/>
      <c r="B342" s="117"/>
      <c r="C342" s="118" t="s">
        <v>511</v>
      </c>
      <c r="D342" s="132"/>
      <c r="E342" s="132"/>
      <c r="F342" s="111"/>
      <c r="G342" s="115" t="s">
        <v>509</v>
      </c>
    </row>
    <row r="343" spans="1:7" s="1" customFormat="1" ht="31.5">
      <c r="A343" s="117"/>
      <c r="B343" s="117"/>
      <c r="C343" s="118" t="s">
        <v>510</v>
      </c>
      <c r="D343" s="132"/>
      <c r="E343" s="132"/>
      <c r="F343" s="111"/>
      <c r="G343" s="115" t="s">
        <v>509</v>
      </c>
    </row>
    <row r="344" spans="1:7" s="1" customFormat="1">
      <c r="A344" s="117"/>
      <c r="B344" s="117"/>
      <c r="C344" s="118" t="s">
        <v>508</v>
      </c>
      <c r="D344" s="132"/>
      <c r="E344" s="132"/>
      <c r="F344" s="111"/>
      <c r="G344" s="115" t="s">
        <v>537</v>
      </c>
    </row>
    <row r="345" spans="1:7" s="1" customFormat="1" ht="47.25">
      <c r="A345" s="133" t="s">
        <v>536</v>
      </c>
      <c r="B345" s="133" t="s">
        <v>536</v>
      </c>
      <c r="C345" s="112"/>
      <c r="D345" s="132">
        <v>333.33300000000003</v>
      </c>
      <c r="E345" s="132"/>
      <c r="F345" s="111"/>
      <c r="G345" s="115"/>
    </row>
    <row r="346" spans="1:7" s="1" customFormat="1" ht="63">
      <c r="A346" s="133" t="s">
        <v>535</v>
      </c>
      <c r="B346" s="133" t="s">
        <v>535</v>
      </c>
      <c r="C346" s="112"/>
      <c r="D346" s="132">
        <v>333.334</v>
      </c>
      <c r="E346" s="132"/>
      <c r="F346" s="111"/>
      <c r="G346" s="115"/>
    </row>
    <row r="347" spans="1:7" s="1" customFormat="1" ht="141.75">
      <c r="A347" s="133" t="s">
        <v>534</v>
      </c>
      <c r="B347" s="133" t="s">
        <v>534</v>
      </c>
      <c r="C347" s="112"/>
      <c r="D347" s="132">
        <v>300</v>
      </c>
      <c r="E347" s="132"/>
      <c r="F347" s="111"/>
      <c r="G347" s="115"/>
    </row>
    <row r="348" spans="1:7" s="1" customFormat="1">
      <c r="A348" s="117" t="s">
        <v>533</v>
      </c>
      <c r="B348" s="117" t="str">
        <f>A348</f>
        <v xml:space="preserve">«Капітальний ремонт зупинки громадського транспорту по вул.Потьомкінська ріг вул. 3-я Слобідська у Центральному районі міста Миколаєва» </v>
      </c>
      <c r="C348" s="118" t="s">
        <v>511</v>
      </c>
      <c r="D348" s="131">
        <v>175</v>
      </c>
      <c r="E348" s="131"/>
      <c r="F348" s="111"/>
      <c r="G348" s="115" t="s">
        <v>532</v>
      </c>
    </row>
    <row r="349" spans="1:7" s="1" customFormat="1" ht="31.5">
      <c r="A349" s="117"/>
      <c r="B349" s="117"/>
      <c r="C349" s="118" t="s">
        <v>510</v>
      </c>
      <c r="D349" s="131"/>
      <c r="E349" s="131"/>
      <c r="F349" s="111"/>
      <c r="G349" s="115" t="s">
        <v>509</v>
      </c>
    </row>
    <row r="350" spans="1:7" s="1" customFormat="1">
      <c r="A350" s="117"/>
      <c r="B350" s="117"/>
      <c r="C350" s="118" t="s">
        <v>508</v>
      </c>
      <c r="D350" s="131"/>
      <c r="E350" s="131"/>
      <c r="F350" s="111"/>
      <c r="G350" s="115" t="s">
        <v>531</v>
      </c>
    </row>
    <row r="351" spans="1:7" s="1" customFormat="1">
      <c r="A351" s="127" t="s">
        <v>505</v>
      </c>
      <c r="B351" s="127"/>
      <c r="C351" s="127"/>
      <c r="D351" s="105">
        <f>D340+D345+D346+D347</f>
        <v>1000</v>
      </c>
      <c r="E351" s="105">
        <f>E340+E345+E346+E347</f>
        <v>0</v>
      </c>
      <c r="F351" s="111"/>
      <c r="G351" s="115"/>
    </row>
    <row r="352" spans="1:7" s="1" customFormat="1">
      <c r="A352" s="127" t="s">
        <v>530</v>
      </c>
      <c r="B352" s="127"/>
      <c r="C352" s="127"/>
      <c r="D352" s="105"/>
      <c r="E352" s="105"/>
      <c r="F352" s="111"/>
      <c r="G352" s="115"/>
    </row>
    <row r="353" spans="1:7" s="1" customFormat="1" ht="31.5">
      <c r="A353" s="129" t="s">
        <v>529</v>
      </c>
      <c r="B353" s="117" t="str">
        <f>A353</f>
        <v xml:space="preserve">Капітальний ремонт благоустрою скверу "Молодіжний" по вул. Променева у Центральному районі м. Миколаєва» </v>
      </c>
      <c r="C353" s="112" t="s">
        <v>514</v>
      </c>
      <c r="D353" s="128">
        <v>974.25699999999995</v>
      </c>
      <c r="E353" s="128">
        <v>90</v>
      </c>
      <c r="F353" s="111"/>
      <c r="G353" s="130" t="s">
        <v>528</v>
      </c>
    </row>
    <row r="354" spans="1:7" s="1" customFormat="1">
      <c r="A354" s="129"/>
      <c r="B354" s="117"/>
      <c r="C354" s="112" t="s">
        <v>512</v>
      </c>
      <c r="D354" s="128"/>
      <c r="E354" s="128"/>
      <c r="F354" s="111"/>
      <c r="G354" s="130"/>
    </row>
    <row r="355" spans="1:7" s="1" customFormat="1">
      <c r="A355" s="129"/>
      <c r="B355" s="117"/>
      <c r="C355" s="118" t="s">
        <v>511</v>
      </c>
      <c r="D355" s="128"/>
      <c r="E355" s="128"/>
      <c r="F355" s="111"/>
      <c r="G355" s="130"/>
    </row>
    <row r="356" spans="1:7" s="1" customFormat="1" ht="31.5">
      <c r="A356" s="129"/>
      <c r="B356" s="117"/>
      <c r="C356" s="118" t="s">
        <v>510</v>
      </c>
      <c r="D356" s="128"/>
      <c r="E356" s="128"/>
      <c r="F356" s="111"/>
      <c r="G356" s="115" t="s">
        <v>509</v>
      </c>
    </row>
    <row r="357" spans="1:7" s="1" customFormat="1">
      <c r="A357" s="129"/>
      <c r="B357" s="117"/>
      <c r="C357" s="118" t="s">
        <v>508</v>
      </c>
      <c r="D357" s="128"/>
      <c r="E357" s="128"/>
      <c r="F357" s="111"/>
      <c r="G357" s="106" t="s">
        <v>527</v>
      </c>
    </row>
    <row r="358" spans="1:7" s="1" customFormat="1">
      <c r="A358" s="127" t="s">
        <v>505</v>
      </c>
      <c r="B358" s="127"/>
      <c r="C358" s="127"/>
      <c r="D358" s="105">
        <f>D353</f>
        <v>974.25699999999995</v>
      </c>
      <c r="E358" s="105">
        <f>E353</f>
        <v>90</v>
      </c>
      <c r="F358" s="105">
        <f>F353</f>
        <v>0</v>
      </c>
      <c r="G358" s="115"/>
    </row>
    <row r="359" spans="1:7" s="1" customFormat="1" ht="31.5">
      <c r="A359" s="126" t="s">
        <v>526</v>
      </c>
      <c r="B359" s="126" t="s">
        <v>526</v>
      </c>
      <c r="C359" s="112" t="s">
        <v>514</v>
      </c>
      <c r="D359" s="125">
        <v>1500</v>
      </c>
      <c r="E359" s="125"/>
      <c r="F359" s="111"/>
      <c r="G359" s="123" t="s">
        <v>513</v>
      </c>
    </row>
    <row r="360" spans="1:7" s="1" customFormat="1">
      <c r="A360" s="126"/>
      <c r="B360" s="126"/>
      <c r="C360" s="112" t="s">
        <v>512</v>
      </c>
      <c r="D360" s="125"/>
      <c r="E360" s="125"/>
      <c r="F360" s="111"/>
      <c r="G360" s="123"/>
    </row>
    <row r="361" spans="1:7" s="1" customFormat="1">
      <c r="A361" s="126"/>
      <c r="B361" s="126"/>
      <c r="C361" s="118" t="s">
        <v>511</v>
      </c>
      <c r="D361" s="125"/>
      <c r="E361" s="125"/>
      <c r="F361" s="111"/>
      <c r="G361" s="123"/>
    </row>
    <row r="362" spans="1:7" s="1" customFormat="1" ht="31.5">
      <c r="A362" s="126"/>
      <c r="B362" s="126"/>
      <c r="C362" s="118" t="s">
        <v>510</v>
      </c>
      <c r="D362" s="125"/>
      <c r="E362" s="125"/>
      <c r="F362" s="111"/>
      <c r="G362" s="120" t="s">
        <v>509</v>
      </c>
    </row>
    <row r="363" spans="1:7" s="1" customFormat="1" ht="31.5">
      <c r="A363" s="126"/>
      <c r="B363" s="126"/>
      <c r="C363" s="118" t="s">
        <v>508</v>
      </c>
      <c r="D363" s="125"/>
      <c r="E363" s="125"/>
      <c r="F363" s="111"/>
      <c r="G363" s="120" t="s">
        <v>516</v>
      </c>
    </row>
    <row r="364" spans="1:7" s="1" customFormat="1">
      <c r="A364" s="122" t="s">
        <v>525</v>
      </c>
      <c r="B364" s="122" t="s">
        <v>525</v>
      </c>
      <c r="C364" s="118" t="s">
        <v>511</v>
      </c>
      <c r="D364" s="121">
        <v>804.9</v>
      </c>
      <c r="E364" s="121"/>
      <c r="F364" s="111"/>
      <c r="G364" s="120" t="s">
        <v>524</v>
      </c>
    </row>
    <row r="365" spans="1:7" s="1" customFormat="1" ht="31.5">
      <c r="A365" s="122"/>
      <c r="B365" s="122"/>
      <c r="C365" s="118" t="s">
        <v>510</v>
      </c>
      <c r="D365" s="121"/>
      <c r="E365" s="121"/>
      <c r="F365" s="111"/>
      <c r="G365" s="120" t="s">
        <v>509</v>
      </c>
    </row>
    <row r="366" spans="1:7" s="1" customFormat="1" ht="31.5">
      <c r="A366" s="122"/>
      <c r="B366" s="122"/>
      <c r="C366" s="118" t="s">
        <v>508</v>
      </c>
      <c r="D366" s="121"/>
      <c r="E366" s="121"/>
      <c r="F366" s="111"/>
      <c r="G366" s="120" t="s">
        <v>521</v>
      </c>
    </row>
    <row r="367" spans="1:7" s="1" customFormat="1" ht="110.25">
      <c r="A367" s="113" t="s">
        <v>523</v>
      </c>
      <c r="B367" s="113" t="s">
        <v>523</v>
      </c>
      <c r="C367" s="118"/>
      <c r="D367" s="124">
        <v>1495.43</v>
      </c>
      <c r="E367" s="124"/>
      <c r="F367" s="111"/>
      <c r="G367" s="106"/>
    </row>
    <row r="368" spans="1:7" s="1" customFormat="1" ht="31.5">
      <c r="A368" s="122" t="s">
        <v>522</v>
      </c>
      <c r="B368" s="122" t="s">
        <v>522</v>
      </c>
      <c r="C368" s="112" t="s">
        <v>514</v>
      </c>
      <c r="D368" s="121">
        <v>1113.5</v>
      </c>
      <c r="E368" s="121"/>
      <c r="F368" s="111"/>
      <c r="G368" s="106"/>
    </row>
    <row r="369" spans="1:7" s="1" customFormat="1">
      <c r="A369" s="122"/>
      <c r="B369" s="122"/>
      <c r="C369" s="112" t="s">
        <v>512</v>
      </c>
      <c r="D369" s="121"/>
      <c r="E369" s="121"/>
      <c r="F369" s="111"/>
      <c r="G369" s="106"/>
    </row>
    <row r="370" spans="1:7" s="1" customFormat="1">
      <c r="A370" s="122"/>
      <c r="B370" s="122"/>
      <c r="C370" s="118" t="s">
        <v>511</v>
      </c>
      <c r="D370" s="121"/>
      <c r="E370" s="121"/>
      <c r="F370" s="111"/>
      <c r="G370" s="120" t="s">
        <v>519</v>
      </c>
    </row>
    <row r="371" spans="1:7" s="1" customFormat="1">
      <c r="A371" s="122"/>
      <c r="B371" s="122"/>
      <c r="C371" s="118" t="s">
        <v>510</v>
      </c>
      <c r="D371" s="121"/>
      <c r="E371" s="121"/>
      <c r="F371" s="111"/>
      <c r="G371" s="120" t="s">
        <v>518</v>
      </c>
    </row>
    <row r="372" spans="1:7" s="1" customFormat="1" ht="31.5">
      <c r="A372" s="122"/>
      <c r="B372" s="122"/>
      <c r="C372" s="118" t="s">
        <v>508</v>
      </c>
      <c r="D372" s="121"/>
      <c r="E372" s="121"/>
      <c r="F372" s="111"/>
      <c r="G372" s="120" t="s">
        <v>521</v>
      </c>
    </row>
    <row r="373" spans="1:7" s="1" customFormat="1">
      <c r="A373" s="122" t="s">
        <v>520</v>
      </c>
      <c r="B373" s="122" t="s">
        <v>520</v>
      </c>
      <c r="C373" s="118" t="s">
        <v>511</v>
      </c>
      <c r="D373" s="121">
        <v>1493.95</v>
      </c>
      <c r="E373" s="121"/>
      <c r="F373" s="111"/>
      <c r="G373" s="120" t="s">
        <v>519</v>
      </c>
    </row>
    <row r="374" spans="1:7" s="1" customFormat="1">
      <c r="A374" s="122"/>
      <c r="B374" s="122"/>
      <c r="C374" s="118" t="s">
        <v>510</v>
      </c>
      <c r="D374" s="121"/>
      <c r="E374" s="121"/>
      <c r="F374" s="111"/>
      <c r="G374" s="120" t="s">
        <v>518</v>
      </c>
    </row>
    <row r="375" spans="1:7" s="1" customFormat="1">
      <c r="A375" s="122"/>
      <c r="B375" s="122"/>
      <c r="C375" s="118" t="s">
        <v>508</v>
      </c>
      <c r="D375" s="121"/>
      <c r="E375" s="121"/>
      <c r="F375" s="111"/>
      <c r="G375" s="120" t="s">
        <v>507</v>
      </c>
    </row>
    <row r="376" spans="1:7" s="1" customFormat="1" ht="31.5">
      <c r="A376" s="122" t="s">
        <v>517</v>
      </c>
      <c r="B376" s="122" t="str">
        <f>A376</f>
        <v>”Капітальний ремонт дороги приватного сектору по вул.Ходченка від будинку №38 до ДНЗ № 92 у Центральному районі м. Миколаєв</v>
      </c>
      <c r="C376" s="112" t="s">
        <v>514</v>
      </c>
      <c r="D376" s="121">
        <v>1500</v>
      </c>
      <c r="E376" s="121"/>
      <c r="F376" s="111"/>
      <c r="G376" s="123" t="s">
        <v>513</v>
      </c>
    </row>
    <row r="377" spans="1:7" s="1" customFormat="1">
      <c r="A377" s="122"/>
      <c r="B377" s="122"/>
      <c r="C377" s="118" t="s">
        <v>512</v>
      </c>
      <c r="D377" s="121"/>
      <c r="E377" s="121"/>
      <c r="F377" s="111"/>
      <c r="G377" s="123"/>
    </row>
    <row r="378" spans="1:7" s="1" customFormat="1">
      <c r="A378" s="122"/>
      <c r="B378" s="122"/>
      <c r="C378" s="118" t="s">
        <v>511</v>
      </c>
      <c r="D378" s="121"/>
      <c r="E378" s="121"/>
      <c r="F378" s="111"/>
      <c r="G378" s="123"/>
    </row>
    <row r="379" spans="1:7" s="1" customFormat="1" ht="31.5">
      <c r="A379" s="122"/>
      <c r="B379" s="122"/>
      <c r="C379" s="118" t="s">
        <v>510</v>
      </c>
      <c r="D379" s="121"/>
      <c r="E379" s="121"/>
      <c r="F379" s="111"/>
      <c r="G379" s="115" t="s">
        <v>509</v>
      </c>
    </row>
    <row r="380" spans="1:7" s="1" customFormat="1" ht="31.5">
      <c r="A380" s="122"/>
      <c r="B380" s="122"/>
      <c r="C380" s="112" t="s">
        <v>508</v>
      </c>
      <c r="D380" s="121"/>
      <c r="E380" s="121"/>
      <c r="F380" s="111"/>
      <c r="G380" s="120" t="s">
        <v>516</v>
      </c>
    </row>
    <row r="381" spans="1:7" s="1" customFormat="1" ht="31.5">
      <c r="A381" s="117" t="s">
        <v>515</v>
      </c>
      <c r="B381" s="117" t="str">
        <f>A381</f>
        <v>«Капітальний ремонт дорожнього покриття по   вул. 1-а Госпітальна від вул. 8-а Воєнна до вул. Колесникова та по  вул. Колесникова від вул. 1-а Госпітальна до вул. Безіменна  у приватному секторі  Центрального  району м. Миколаєва»</v>
      </c>
      <c r="C381" s="112" t="s">
        <v>514</v>
      </c>
      <c r="D381" s="116">
        <v>1450</v>
      </c>
      <c r="E381" s="116">
        <v>237.5</v>
      </c>
      <c r="F381" s="111">
        <v>28.331</v>
      </c>
      <c r="G381" s="119" t="s">
        <v>513</v>
      </c>
    </row>
    <row r="382" spans="1:7" s="1" customFormat="1">
      <c r="A382" s="117"/>
      <c r="B382" s="117"/>
      <c r="C382" s="118" t="s">
        <v>512</v>
      </c>
      <c r="D382" s="116"/>
      <c r="E382" s="116"/>
      <c r="F382" s="111"/>
      <c r="G382" s="119"/>
    </row>
    <row r="383" spans="1:7" s="1" customFormat="1">
      <c r="A383" s="117"/>
      <c r="B383" s="117"/>
      <c r="C383" s="118" t="s">
        <v>511</v>
      </c>
      <c r="D383" s="116"/>
      <c r="E383" s="116"/>
      <c r="F383" s="111"/>
      <c r="G383" s="119"/>
    </row>
    <row r="384" spans="1:7" s="1" customFormat="1" ht="31.5">
      <c r="A384" s="117"/>
      <c r="B384" s="117"/>
      <c r="C384" s="118" t="s">
        <v>510</v>
      </c>
      <c r="D384" s="116"/>
      <c r="E384" s="116"/>
      <c r="F384" s="111"/>
      <c r="G384" s="115" t="s">
        <v>509</v>
      </c>
    </row>
    <row r="385" spans="1:9" s="1" customFormat="1">
      <c r="A385" s="117"/>
      <c r="B385" s="117"/>
      <c r="C385" s="112" t="s">
        <v>508</v>
      </c>
      <c r="D385" s="116"/>
      <c r="E385" s="116"/>
      <c r="F385" s="111"/>
      <c r="G385" s="115" t="s">
        <v>507</v>
      </c>
    </row>
    <row r="386" spans="1:9" s="1" customFormat="1" ht="110.25">
      <c r="A386" s="114" t="s">
        <v>506</v>
      </c>
      <c r="B386" s="113" t="s">
        <v>506</v>
      </c>
      <c r="C386" s="112"/>
      <c r="D386" s="107">
        <v>87.5</v>
      </c>
      <c r="E386" s="107"/>
      <c r="F386" s="111"/>
      <c r="G386" s="106"/>
    </row>
    <row r="387" spans="1:9" s="1" customFormat="1">
      <c r="A387" s="110" t="s">
        <v>505</v>
      </c>
      <c r="B387" s="109"/>
      <c r="C387" s="108"/>
      <c r="D387" s="107">
        <f>D359+D364+D367+D368+D373+D376+D381+D386</f>
        <v>9445.2799999999988</v>
      </c>
      <c r="E387" s="107">
        <f>E359+E364+E367+E368+E373+E376+E381+E386</f>
        <v>237.5</v>
      </c>
      <c r="F387" s="107">
        <f>F359+F366+F367+F372+F375+F380+F381+F386</f>
        <v>28.331</v>
      </c>
      <c r="G387" s="106"/>
    </row>
    <row r="388" spans="1:9" s="1" customFormat="1">
      <c r="A388" s="34"/>
      <c r="B388" s="34" t="s">
        <v>1</v>
      </c>
      <c r="C388" s="104" t="s">
        <v>0</v>
      </c>
      <c r="D388" s="105">
        <f>D275+D312+D319+D326+D338+D351+D358+D387</f>
        <v>24469.031999999999</v>
      </c>
      <c r="E388" s="105">
        <f>E275+E312+E319+E326+E338+E351+E358+E387</f>
        <v>487.5</v>
      </c>
      <c r="F388" s="105">
        <f>F275+F312+F319+F326+F338+F351+F358+F387</f>
        <v>90.546000000000006</v>
      </c>
      <c r="G388" s="104" t="s">
        <v>0</v>
      </c>
    </row>
    <row r="389" spans="1:9" s="1" customFormat="1" ht="18" customHeight="1">
      <c r="A389" s="25" t="s">
        <v>504</v>
      </c>
      <c r="B389" s="25"/>
      <c r="C389" s="25"/>
      <c r="D389" s="25"/>
      <c r="E389" s="25"/>
      <c r="F389" s="25"/>
      <c r="G389" s="25"/>
    </row>
    <row r="390" spans="1:9" s="1" customFormat="1" ht="15.75" customHeight="1">
      <c r="A390" s="103" t="s">
        <v>503</v>
      </c>
      <c r="B390" s="103"/>
      <c r="C390" s="103"/>
      <c r="D390" s="102">
        <f>SUM(D391:D432,D441:D477,D481:D502,D507:D539)</f>
        <v>69419.991999999998</v>
      </c>
      <c r="E390" s="102">
        <f>SUM(E391:E432,E441:E477,E481:E502,E507:E539)</f>
        <v>8310</v>
      </c>
      <c r="F390" s="102">
        <f>SUM(F391:F432,F441:F477,F481:F502,F507:F539)</f>
        <v>6025.73297</v>
      </c>
      <c r="G390" s="101"/>
      <c r="I390" s="51"/>
    </row>
    <row r="391" spans="1:9" s="1" customFormat="1">
      <c r="A391" s="99" t="s">
        <v>502</v>
      </c>
      <c r="B391" s="98" t="s">
        <v>501</v>
      </c>
      <c r="C391" s="64" t="s">
        <v>92</v>
      </c>
      <c r="D391" s="97">
        <v>851.16183999999998</v>
      </c>
      <c r="E391" s="96">
        <v>844.41183999999998</v>
      </c>
      <c r="F391" s="89">
        <v>18.63</v>
      </c>
      <c r="G391" s="18" t="s">
        <v>500</v>
      </c>
      <c r="I391" s="100"/>
    </row>
    <row r="392" spans="1:9" s="1" customFormat="1" ht="31.5">
      <c r="A392" s="99"/>
      <c r="B392" s="98"/>
      <c r="C392" s="64" t="s">
        <v>128</v>
      </c>
      <c r="D392" s="97"/>
      <c r="E392" s="96"/>
      <c r="F392" s="89">
        <v>825.78183999999999</v>
      </c>
      <c r="G392" s="18" t="s">
        <v>254</v>
      </c>
    </row>
    <row r="393" spans="1:9" s="1" customFormat="1" ht="31.5">
      <c r="A393" s="81" t="s">
        <v>499</v>
      </c>
      <c r="B393" s="81" t="s">
        <v>498</v>
      </c>
      <c r="C393" s="64"/>
      <c r="D393" s="38">
        <v>2400</v>
      </c>
      <c r="E393" s="89">
        <v>0</v>
      </c>
      <c r="F393" s="89">
        <v>0</v>
      </c>
      <c r="G393" s="18"/>
    </row>
    <row r="394" spans="1:9" s="1" customFormat="1" ht="31.5">
      <c r="A394" s="81" t="s">
        <v>497</v>
      </c>
      <c r="B394" s="81" t="s">
        <v>496</v>
      </c>
      <c r="C394" s="64" t="s">
        <v>128</v>
      </c>
      <c r="D394" s="38">
        <v>1170.2206200000001</v>
      </c>
      <c r="E394" s="89">
        <v>753.99698000000001</v>
      </c>
      <c r="F394" s="89">
        <v>753.99698000000001</v>
      </c>
      <c r="G394" s="18" t="s">
        <v>254</v>
      </c>
    </row>
    <row r="395" spans="1:9" s="1" customFormat="1" ht="31.5">
      <c r="A395" s="81" t="s">
        <v>495</v>
      </c>
      <c r="B395" s="81" t="s">
        <v>494</v>
      </c>
      <c r="C395" s="64" t="s">
        <v>128</v>
      </c>
      <c r="D395" s="38">
        <v>1171.3698199999999</v>
      </c>
      <c r="E395" s="89">
        <v>1167.3198199999999</v>
      </c>
      <c r="F395" s="89">
        <v>1167.3198199999999</v>
      </c>
      <c r="G395" s="18" t="s">
        <v>493</v>
      </c>
    </row>
    <row r="396" spans="1:9" s="1" customFormat="1" ht="31.5">
      <c r="A396" s="81" t="s">
        <v>492</v>
      </c>
      <c r="B396" s="81" t="s">
        <v>491</v>
      </c>
      <c r="C396" s="64"/>
      <c r="D396" s="38">
        <v>982.20136000000002</v>
      </c>
      <c r="E396" s="89">
        <v>982.20136000000002</v>
      </c>
      <c r="F396" s="89">
        <v>0</v>
      </c>
      <c r="G396" s="18"/>
    </row>
    <row r="397" spans="1:9" s="1" customFormat="1" ht="31.5">
      <c r="A397" s="81" t="s">
        <v>490</v>
      </c>
      <c r="B397" s="81" t="s">
        <v>489</v>
      </c>
      <c r="C397" s="64" t="s">
        <v>128</v>
      </c>
      <c r="D397" s="38">
        <v>171.86259000000001</v>
      </c>
      <c r="E397" s="89">
        <v>171.86259000000001</v>
      </c>
      <c r="F397" s="89">
        <v>171.86259000000001</v>
      </c>
      <c r="G397" s="18" t="s">
        <v>488</v>
      </c>
    </row>
    <row r="398" spans="1:9" s="1" customFormat="1" ht="31.5">
      <c r="A398" s="81" t="s">
        <v>487</v>
      </c>
      <c r="B398" s="81" t="s">
        <v>486</v>
      </c>
      <c r="C398" s="64"/>
      <c r="D398" s="38">
        <v>22.377600000000001</v>
      </c>
      <c r="E398" s="89">
        <v>0</v>
      </c>
      <c r="F398" s="89">
        <v>0</v>
      </c>
      <c r="G398" s="18"/>
    </row>
    <row r="399" spans="1:9" s="1" customFormat="1" ht="31.5">
      <c r="A399" s="95" t="s">
        <v>485</v>
      </c>
      <c r="B399" s="95" t="s">
        <v>484</v>
      </c>
      <c r="C399" s="64"/>
      <c r="D399" s="38">
        <v>82.164000000000001</v>
      </c>
      <c r="E399" s="89">
        <v>0</v>
      </c>
      <c r="F399" s="89">
        <v>0</v>
      </c>
      <c r="G399" s="18"/>
    </row>
    <row r="400" spans="1:9" s="1" customFormat="1" ht="31.5">
      <c r="A400" s="81" t="s">
        <v>483</v>
      </c>
      <c r="B400" s="81" t="s">
        <v>482</v>
      </c>
      <c r="C400" s="64"/>
      <c r="D400" s="38">
        <v>171.14400000000001</v>
      </c>
      <c r="E400" s="89">
        <v>0</v>
      </c>
      <c r="F400" s="89">
        <v>0</v>
      </c>
      <c r="G400" s="18"/>
    </row>
    <row r="401" spans="1:7" s="1" customFormat="1" ht="31.5">
      <c r="A401" s="81" t="s">
        <v>481</v>
      </c>
      <c r="B401" s="81" t="s">
        <v>480</v>
      </c>
      <c r="C401" s="64"/>
      <c r="D401" s="38">
        <v>680</v>
      </c>
      <c r="E401" s="89">
        <v>0</v>
      </c>
      <c r="F401" s="89">
        <v>0</v>
      </c>
      <c r="G401" s="18"/>
    </row>
    <row r="402" spans="1:7" s="1" customFormat="1" ht="31.5">
      <c r="A402" s="90" t="s">
        <v>479</v>
      </c>
      <c r="B402" s="90" t="s">
        <v>478</v>
      </c>
      <c r="C402" s="64"/>
      <c r="D402" s="38">
        <v>650</v>
      </c>
      <c r="E402" s="89">
        <v>0</v>
      </c>
      <c r="F402" s="89">
        <v>0</v>
      </c>
      <c r="G402" s="18"/>
    </row>
    <row r="403" spans="1:7" s="1" customFormat="1" ht="31.5">
      <c r="A403" s="90" t="s">
        <v>477</v>
      </c>
      <c r="B403" s="90" t="s">
        <v>476</v>
      </c>
      <c r="C403" s="64" t="s">
        <v>92</v>
      </c>
      <c r="D403" s="38">
        <v>570</v>
      </c>
      <c r="E403" s="89">
        <v>48.191000000000003</v>
      </c>
      <c r="F403" s="89">
        <v>27.45</v>
      </c>
      <c r="G403" s="18" t="s">
        <v>417</v>
      </c>
    </row>
    <row r="404" spans="1:7" s="1" customFormat="1" ht="31.5">
      <c r="A404" s="90" t="s">
        <v>475</v>
      </c>
      <c r="B404" s="90" t="s">
        <v>474</v>
      </c>
      <c r="C404" s="64"/>
      <c r="D404" s="38">
        <v>500</v>
      </c>
      <c r="E404" s="89">
        <v>0</v>
      </c>
      <c r="F404" s="89">
        <v>0</v>
      </c>
      <c r="G404" s="18"/>
    </row>
    <row r="405" spans="1:7" s="1" customFormat="1" ht="31.5">
      <c r="A405" s="90" t="s">
        <v>473</v>
      </c>
      <c r="B405" s="90" t="s">
        <v>472</v>
      </c>
      <c r="C405" s="64"/>
      <c r="D405" s="38">
        <v>500</v>
      </c>
      <c r="E405" s="89">
        <v>0</v>
      </c>
      <c r="F405" s="89">
        <v>0</v>
      </c>
      <c r="G405" s="18"/>
    </row>
    <row r="406" spans="1:7" s="1" customFormat="1" ht="31.5">
      <c r="A406" s="90" t="s">
        <v>471</v>
      </c>
      <c r="B406" s="90" t="s">
        <v>470</v>
      </c>
      <c r="C406" s="64"/>
      <c r="D406" s="38">
        <v>780</v>
      </c>
      <c r="E406" s="89">
        <v>0</v>
      </c>
      <c r="F406" s="89">
        <v>0</v>
      </c>
      <c r="G406" s="18"/>
    </row>
    <row r="407" spans="1:7" s="1" customFormat="1" ht="31.5">
      <c r="A407" s="90" t="s">
        <v>469</v>
      </c>
      <c r="B407" s="90" t="s">
        <v>468</v>
      </c>
      <c r="C407" s="64"/>
      <c r="D407" s="38">
        <v>500</v>
      </c>
      <c r="E407" s="89">
        <v>0</v>
      </c>
      <c r="F407" s="89">
        <v>0</v>
      </c>
      <c r="G407" s="18"/>
    </row>
    <row r="408" spans="1:7" s="1" customFormat="1" ht="31.5">
      <c r="A408" s="90" t="s">
        <v>467</v>
      </c>
      <c r="B408" s="90" t="s">
        <v>466</v>
      </c>
      <c r="C408" s="64"/>
      <c r="D408" s="38">
        <v>650</v>
      </c>
      <c r="E408" s="89">
        <v>0</v>
      </c>
      <c r="F408" s="89">
        <v>0</v>
      </c>
      <c r="G408" s="18"/>
    </row>
    <row r="409" spans="1:7" s="1" customFormat="1" ht="31.5">
      <c r="A409" s="90" t="s">
        <v>465</v>
      </c>
      <c r="B409" s="90" t="s">
        <v>464</v>
      </c>
      <c r="C409" s="64"/>
      <c r="D409" s="38">
        <v>500</v>
      </c>
      <c r="E409" s="89">
        <v>0</v>
      </c>
      <c r="F409" s="89">
        <v>0</v>
      </c>
      <c r="G409" s="18"/>
    </row>
    <row r="410" spans="1:7" s="1" customFormat="1" ht="31.5">
      <c r="A410" s="90" t="s">
        <v>463</v>
      </c>
      <c r="B410" s="90" t="s">
        <v>462</v>
      </c>
      <c r="C410" s="64"/>
      <c r="D410" s="38">
        <v>830</v>
      </c>
      <c r="E410" s="89">
        <v>0</v>
      </c>
      <c r="F410" s="89">
        <v>0</v>
      </c>
      <c r="G410" s="18"/>
    </row>
    <row r="411" spans="1:7" s="1" customFormat="1" ht="31.5">
      <c r="A411" s="91" t="s">
        <v>461</v>
      </c>
      <c r="B411" s="91" t="s">
        <v>460</v>
      </c>
      <c r="C411" s="64"/>
      <c r="D411" s="38">
        <v>630</v>
      </c>
      <c r="E411" s="89">
        <v>0</v>
      </c>
      <c r="F411" s="89">
        <v>0</v>
      </c>
      <c r="G411" s="18"/>
    </row>
    <row r="412" spans="1:7" s="1" customFormat="1" ht="31.5">
      <c r="A412" s="90" t="s">
        <v>459</v>
      </c>
      <c r="B412" s="90" t="s">
        <v>458</v>
      </c>
      <c r="C412" s="64"/>
      <c r="D412" s="38">
        <v>740</v>
      </c>
      <c r="E412" s="89">
        <v>0</v>
      </c>
      <c r="F412" s="89">
        <v>0</v>
      </c>
      <c r="G412" s="18"/>
    </row>
    <row r="413" spans="1:7" s="1" customFormat="1" ht="31.5">
      <c r="A413" s="90" t="s">
        <v>457</v>
      </c>
      <c r="B413" s="90" t="s">
        <v>456</v>
      </c>
      <c r="C413" s="64"/>
      <c r="D413" s="38">
        <v>100</v>
      </c>
      <c r="E413" s="89">
        <v>0</v>
      </c>
      <c r="F413" s="89">
        <v>0</v>
      </c>
      <c r="G413" s="18"/>
    </row>
    <row r="414" spans="1:7" s="1" customFormat="1" ht="31.5">
      <c r="A414" s="90" t="s">
        <v>455</v>
      </c>
      <c r="B414" s="90" t="s">
        <v>454</v>
      </c>
      <c r="C414" s="64"/>
      <c r="D414" s="38">
        <v>100</v>
      </c>
      <c r="E414" s="89">
        <v>0</v>
      </c>
      <c r="F414" s="89">
        <v>0</v>
      </c>
      <c r="G414" s="18"/>
    </row>
    <row r="415" spans="1:7" s="1" customFormat="1" ht="31.5">
      <c r="A415" s="90" t="s">
        <v>453</v>
      </c>
      <c r="B415" s="90" t="s">
        <v>452</v>
      </c>
      <c r="C415" s="64"/>
      <c r="D415" s="38">
        <v>100</v>
      </c>
      <c r="E415" s="89">
        <v>0</v>
      </c>
      <c r="F415" s="89">
        <v>0</v>
      </c>
      <c r="G415" s="18"/>
    </row>
    <row r="416" spans="1:7" s="1" customFormat="1" ht="31.5">
      <c r="A416" s="90" t="s">
        <v>451</v>
      </c>
      <c r="B416" s="90" t="s">
        <v>450</v>
      </c>
      <c r="C416" s="64"/>
      <c r="D416" s="38">
        <v>100</v>
      </c>
      <c r="E416" s="89">
        <v>0</v>
      </c>
      <c r="F416" s="89">
        <v>0</v>
      </c>
      <c r="G416" s="18"/>
    </row>
    <row r="417" spans="1:7" s="1" customFormat="1" ht="31.5">
      <c r="A417" s="90" t="s">
        <v>449</v>
      </c>
      <c r="B417" s="90" t="s">
        <v>448</v>
      </c>
      <c r="C417" s="64"/>
      <c r="D417" s="38">
        <v>580</v>
      </c>
      <c r="E417" s="89">
        <v>0</v>
      </c>
      <c r="F417" s="89">
        <v>0</v>
      </c>
      <c r="G417" s="18"/>
    </row>
    <row r="418" spans="1:7" s="1" customFormat="1" ht="31.5">
      <c r="A418" s="90" t="s">
        <v>447</v>
      </c>
      <c r="B418" s="90" t="s">
        <v>446</v>
      </c>
      <c r="C418" s="64"/>
      <c r="D418" s="38">
        <v>720</v>
      </c>
      <c r="E418" s="89">
        <v>0</v>
      </c>
      <c r="F418" s="89">
        <v>0</v>
      </c>
      <c r="G418" s="18"/>
    </row>
    <row r="419" spans="1:7" s="1" customFormat="1" ht="31.5">
      <c r="A419" s="90" t="s">
        <v>445</v>
      </c>
      <c r="B419" s="90" t="s">
        <v>444</v>
      </c>
      <c r="C419" s="64"/>
      <c r="D419" s="38">
        <v>322.27</v>
      </c>
      <c r="E419" s="89">
        <v>0</v>
      </c>
      <c r="F419" s="89">
        <v>0</v>
      </c>
      <c r="G419" s="18"/>
    </row>
    <row r="420" spans="1:7" s="1" customFormat="1" ht="31.5">
      <c r="A420" s="90" t="s">
        <v>443</v>
      </c>
      <c r="B420" s="90" t="s">
        <v>442</v>
      </c>
      <c r="C420" s="64"/>
      <c r="D420" s="38">
        <v>640</v>
      </c>
      <c r="E420" s="89">
        <v>0</v>
      </c>
      <c r="F420" s="89">
        <v>0</v>
      </c>
      <c r="G420" s="18"/>
    </row>
    <row r="421" spans="1:7" s="1" customFormat="1" ht="31.5">
      <c r="A421" s="90" t="s">
        <v>441</v>
      </c>
      <c r="B421" s="90" t="s">
        <v>440</v>
      </c>
      <c r="C421" s="64"/>
      <c r="D421" s="38">
        <v>750</v>
      </c>
      <c r="E421" s="89">
        <v>0</v>
      </c>
      <c r="F421" s="89">
        <v>0</v>
      </c>
      <c r="G421" s="18"/>
    </row>
    <row r="422" spans="1:7" s="1" customFormat="1" ht="31.5">
      <c r="A422" s="90" t="s">
        <v>439</v>
      </c>
      <c r="B422" s="90" t="s">
        <v>438</v>
      </c>
      <c r="C422" s="64"/>
      <c r="D422" s="38">
        <v>830</v>
      </c>
      <c r="E422" s="89">
        <v>0</v>
      </c>
      <c r="F422" s="89">
        <v>0</v>
      </c>
      <c r="G422" s="18"/>
    </row>
    <row r="423" spans="1:7" s="1" customFormat="1" ht="31.5">
      <c r="A423" s="90" t="s">
        <v>437</v>
      </c>
      <c r="B423" s="90" t="s">
        <v>436</v>
      </c>
      <c r="C423" s="64"/>
      <c r="D423" s="38">
        <v>750</v>
      </c>
      <c r="E423" s="89">
        <v>0</v>
      </c>
      <c r="F423" s="89">
        <v>0</v>
      </c>
      <c r="G423" s="18"/>
    </row>
    <row r="424" spans="1:7" s="1" customFormat="1" ht="31.5">
      <c r="A424" s="90" t="s">
        <v>435</v>
      </c>
      <c r="B424" s="90" t="s">
        <v>434</v>
      </c>
      <c r="C424" s="64" t="s">
        <v>92</v>
      </c>
      <c r="D424" s="38">
        <v>700</v>
      </c>
      <c r="E424" s="89">
        <v>39.664999999999999</v>
      </c>
      <c r="F424" s="89">
        <v>39.664999999999999</v>
      </c>
      <c r="G424" s="18" t="s">
        <v>417</v>
      </c>
    </row>
    <row r="425" spans="1:7" s="1" customFormat="1" ht="31.5">
      <c r="A425" s="90" t="s">
        <v>433</v>
      </c>
      <c r="B425" s="90" t="s">
        <v>432</v>
      </c>
      <c r="C425" s="64"/>
      <c r="D425" s="38">
        <v>700</v>
      </c>
      <c r="E425" s="89">
        <v>0</v>
      </c>
      <c r="F425" s="89">
        <v>0</v>
      </c>
      <c r="G425" s="18"/>
    </row>
    <row r="426" spans="1:7" s="1" customFormat="1" ht="31.5">
      <c r="A426" s="90" t="s">
        <v>431</v>
      </c>
      <c r="B426" s="90" t="s">
        <v>430</v>
      </c>
      <c r="C426" s="64" t="s">
        <v>92</v>
      </c>
      <c r="D426" s="38">
        <v>880</v>
      </c>
      <c r="E426" s="89">
        <v>42.859000000000002</v>
      </c>
      <c r="F426" s="89">
        <v>42.859000000000002</v>
      </c>
      <c r="G426" s="18" t="s">
        <v>417</v>
      </c>
    </row>
    <row r="427" spans="1:7" s="1" customFormat="1" ht="31.5">
      <c r="A427" s="90" t="s">
        <v>429</v>
      </c>
      <c r="B427" s="90" t="s">
        <v>428</v>
      </c>
      <c r="C427" s="64" t="s">
        <v>92</v>
      </c>
      <c r="D427" s="38">
        <v>620</v>
      </c>
      <c r="E427" s="89">
        <v>28.013999999999999</v>
      </c>
      <c r="F427" s="89">
        <v>28.013999999999999</v>
      </c>
      <c r="G427" s="18" t="s">
        <v>417</v>
      </c>
    </row>
    <row r="428" spans="1:7" s="1" customFormat="1" ht="31.5">
      <c r="A428" s="90" t="s">
        <v>427</v>
      </c>
      <c r="B428" s="90" t="s">
        <v>426</v>
      </c>
      <c r="C428" s="64" t="s">
        <v>92</v>
      </c>
      <c r="D428" s="38">
        <v>690</v>
      </c>
      <c r="E428" s="89">
        <v>25.071000000000002</v>
      </c>
      <c r="F428" s="89">
        <v>25.071000000000002</v>
      </c>
      <c r="G428" s="18" t="s">
        <v>417</v>
      </c>
    </row>
    <row r="429" spans="1:7" s="1" customFormat="1" ht="31.5">
      <c r="A429" s="90" t="s">
        <v>425</v>
      </c>
      <c r="B429" s="90" t="s">
        <v>424</v>
      </c>
      <c r="C429" s="64"/>
      <c r="D429" s="38">
        <v>470</v>
      </c>
      <c r="E429" s="89">
        <v>0</v>
      </c>
      <c r="F429" s="89">
        <v>0</v>
      </c>
      <c r="G429" s="18"/>
    </row>
    <row r="430" spans="1:7" s="1" customFormat="1" ht="31.5">
      <c r="A430" s="90" t="s">
        <v>423</v>
      </c>
      <c r="B430" s="90" t="s">
        <v>422</v>
      </c>
      <c r="C430" s="64"/>
      <c r="D430" s="89">
        <v>573.29999999999995</v>
      </c>
      <c r="E430" s="89">
        <v>0</v>
      </c>
      <c r="F430" s="89">
        <v>0</v>
      </c>
      <c r="G430" s="18"/>
    </row>
    <row r="431" spans="1:7" s="1" customFormat="1" ht="31.5">
      <c r="A431" s="90" t="s">
        <v>421</v>
      </c>
      <c r="B431" s="90" t="s">
        <v>420</v>
      </c>
      <c r="C431" s="64"/>
      <c r="D431" s="89">
        <v>1824</v>
      </c>
      <c r="E431" s="89">
        <v>0</v>
      </c>
      <c r="F431" s="89">
        <v>0</v>
      </c>
      <c r="G431" s="18"/>
    </row>
    <row r="432" spans="1:7" s="1" customFormat="1" ht="78.75">
      <c r="A432" s="90" t="s">
        <v>419</v>
      </c>
      <c r="B432" s="90" t="s">
        <v>419</v>
      </c>
      <c r="C432" s="64"/>
      <c r="D432" s="89">
        <v>399.99946</v>
      </c>
      <c r="E432" s="89">
        <v>115.986</v>
      </c>
      <c r="F432" s="89">
        <v>115.986</v>
      </c>
      <c r="G432" s="18"/>
    </row>
    <row r="433" spans="1:7" s="1" customFormat="1" ht="47.25">
      <c r="A433" s="90" t="s">
        <v>418</v>
      </c>
      <c r="B433" s="90" t="s">
        <v>418</v>
      </c>
      <c r="C433" s="64" t="s">
        <v>92</v>
      </c>
      <c r="D433" s="38">
        <v>52.728000000000002</v>
      </c>
      <c r="E433" s="89">
        <v>52.728000000000002</v>
      </c>
      <c r="F433" s="89">
        <v>52.728000000000002</v>
      </c>
      <c r="G433" s="18" t="s">
        <v>417</v>
      </c>
    </row>
    <row r="434" spans="1:7" s="1" customFormat="1" ht="47.25">
      <c r="A434" s="90" t="s">
        <v>416</v>
      </c>
      <c r="B434" s="90" t="s">
        <v>416</v>
      </c>
      <c r="C434" s="64" t="s">
        <v>92</v>
      </c>
      <c r="D434" s="38">
        <v>24.42</v>
      </c>
      <c r="E434" s="89">
        <v>24.42</v>
      </c>
      <c r="F434" s="89">
        <v>24.42</v>
      </c>
      <c r="G434" s="18" t="s">
        <v>415</v>
      </c>
    </row>
    <row r="435" spans="1:7" s="1" customFormat="1" ht="63">
      <c r="A435" s="90" t="s">
        <v>414</v>
      </c>
      <c r="B435" s="90" t="s">
        <v>414</v>
      </c>
      <c r="C435" s="64" t="s">
        <v>92</v>
      </c>
      <c r="D435" s="38">
        <v>38.838000000000001</v>
      </c>
      <c r="E435" s="89">
        <v>38.838000000000001</v>
      </c>
      <c r="F435" s="89">
        <v>38.838000000000001</v>
      </c>
      <c r="G435" s="18" t="s">
        <v>413</v>
      </c>
    </row>
    <row r="436" spans="1:7" s="1" customFormat="1" ht="47.25">
      <c r="A436" s="90" t="s">
        <v>412</v>
      </c>
      <c r="B436" s="90" t="s">
        <v>412</v>
      </c>
      <c r="C436" s="64"/>
      <c r="D436" s="89">
        <v>40</v>
      </c>
      <c r="E436" s="89">
        <v>0</v>
      </c>
      <c r="F436" s="89">
        <v>0</v>
      </c>
      <c r="G436" s="18"/>
    </row>
    <row r="437" spans="1:7" s="1" customFormat="1" ht="47.25">
      <c r="A437" s="90" t="s">
        <v>411</v>
      </c>
      <c r="B437" s="90" t="s">
        <v>411</v>
      </c>
      <c r="C437" s="64"/>
      <c r="D437" s="89">
        <v>45</v>
      </c>
      <c r="E437" s="89">
        <v>0</v>
      </c>
      <c r="F437" s="89">
        <v>0</v>
      </c>
      <c r="G437" s="18"/>
    </row>
    <row r="438" spans="1:7" s="1" customFormat="1" ht="47.25">
      <c r="A438" s="90" t="s">
        <v>410</v>
      </c>
      <c r="B438" s="90" t="s">
        <v>410</v>
      </c>
      <c r="C438" s="64"/>
      <c r="D438" s="89">
        <v>48</v>
      </c>
      <c r="E438" s="89">
        <v>0</v>
      </c>
      <c r="F438" s="89">
        <v>0</v>
      </c>
      <c r="G438" s="18"/>
    </row>
    <row r="439" spans="1:7" s="1" customFormat="1" ht="47.25">
      <c r="A439" s="90" t="s">
        <v>409</v>
      </c>
      <c r="B439" s="90" t="s">
        <v>409</v>
      </c>
      <c r="C439" s="64"/>
      <c r="D439" s="89">
        <v>40</v>
      </c>
      <c r="E439" s="89">
        <v>0</v>
      </c>
      <c r="F439" s="89">
        <v>0</v>
      </c>
      <c r="G439" s="18"/>
    </row>
    <row r="440" spans="1:7" s="1" customFormat="1" ht="31.5">
      <c r="A440" s="90" t="s">
        <v>367</v>
      </c>
      <c r="B440" s="90" t="s">
        <v>367</v>
      </c>
      <c r="C440" s="64"/>
      <c r="D440" s="38">
        <f>111.014-0.00054</f>
        <v>111.01345999999999</v>
      </c>
      <c r="E440" s="89">
        <v>0</v>
      </c>
      <c r="F440" s="89">
        <v>0</v>
      </c>
      <c r="G440" s="18"/>
    </row>
    <row r="441" spans="1:7" s="1" customFormat="1" ht="78.75">
      <c r="A441" s="18" t="s">
        <v>408</v>
      </c>
      <c r="B441" s="18" t="s">
        <v>408</v>
      </c>
      <c r="C441" s="64"/>
      <c r="D441" s="38">
        <v>2906.248</v>
      </c>
      <c r="E441" s="38">
        <v>0</v>
      </c>
      <c r="F441" s="89">
        <v>0</v>
      </c>
      <c r="G441" s="18"/>
    </row>
    <row r="442" spans="1:7" s="1" customFormat="1" ht="47.25">
      <c r="A442" s="18" t="s">
        <v>407</v>
      </c>
      <c r="B442" s="18" t="s">
        <v>407</v>
      </c>
      <c r="C442" s="64"/>
      <c r="D442" s="38">
        <v>2033.558</v>
      </c>
      <c r="E442" s="38">
        <v>0</v>
      </c>
      <c r="F442" s="89">
        <v>0</v>
      </c>
      <c r="G442" s="18"/>
    </row>
    <row r="443" spans="1:7" s="1" customFormat="1" ht="63">
      <c r="A443" s="18" t="s">
        <v>406</v>
      </c>
      <c r="B443" s="18" t="s">
        <v>406</v>
      </c>
      <c r="C443" s="64"/>
      <c r="D443" s="38">
        <v>1181.4443799999999</v>
      </c>
      <c r="E443" s="38">
        <v>0</v>
      </c>
      <c r="F443" s="89">
        <v>0</v>
      </c>
      <c r="G443" s="18"/>
    </row>
    <row r="444" spans="1:7" s="1" customFormat="1" ht="47.25">
      <c r="A444" s="18" t="s">
        <v>405</v>
      </c>
      <c r="B444" s="18" t="s">
        <v>405</v>
      </c>
      <c r="C444" s="64" t="s">
        <v>128</v>
      </c>
      <c r="D444" s="38">
        <v>5654.3010000000004</v>
      </c>
      <c r="E444" s="38">
        <v>1315.0386000000001</v>
      </c>
      <c r="F444" s="89">
        <v>1315.0386000000001</v>
      </c>
      <c r="G444" s="18" t="s">
        <v>404</v>
      </c>
    </row>
    <row r="445" spans="1:7" s="1" customFormat="1" ht="47.25">
      <c r="A445" s="18" t="s">
        <v>403</v>
      </c>
      <c r="B445" s="18" t="s">
        <v>403</v>
      </c>
      <c r="C445" s="64"/>
      <c r="D445" s="38">
        <v>2667.9082199999998</v>
      </c>
      <c r="E445" s="38">
        <v>0</v>
      </c>
      <c r="F445" s="89">
        <v>0</v>
      </c>
      <c r="G445" s="18"/>
    </row>
    <row r="446" spans="1:7" s="1" customFormat="1" ht="31.5">
      <c r="A446" s="18" t="s">
        <v>402</v>
      </c>
      <c r="B446" s="18" t="s">
        <v>402</v>
      </c>
      <c r="C446" s="64"/>
      <c r="D446" s="38">
        <v>1200</v>
      </c>
      <c r="E446" s="38">
        <v>0</v>
      </c>
      <c r="F446" s="89">
        <v>0</v>
      </c>
      <c r="G446" s="18"/>
    </row>
    <row r="447" spans="1:7" s="1" customFormat="1" ht="63">
      <c r="A447" s="18" t="s">
        <v>401</v>
      </c>
      <c r="B447" s="18" t="s">
        <v>401</v>
      </c>
      <c r="C447" s="64"/>
      <c r="D447" s="38">
        <v>300</v>
      </c>
      <c r="E447" s="38">
        <v>0</v>
      </c>
      <c r="F447" s="89">
        <v>0</v>
      </c>
      <c r="G447" s="18"/>
    </row>
    <row r="448" spans="1:7" s="1" customFormat="1" ht="63">
      <c r="A448" s="18" t="s">
        <v>400</v>
      </c>
      <c r="B448" s="18" t="s">
        <v>400</v>
      </c>
      <c r="C448" s="64"/>
      <c r="D448" s="38">
        <v>300</v>
      </c>
      <c r="E448" s="38">
        <v>0</v>
      </c>
      <c r="F448" s="89">
        <v>0</v>
      </c>
      <c r="G448" s="18"/>
    </row>
    <row r="449" spans="1:7" s="1" customFormat="1" ht="63">
      <c r="A449" s="18" t="s">
        <v>399</v>
      </c>
      <c r="B449" s="18" t="s">
        <v>399</v>
      </c>
      <c r="C449" s="64"/>
      <c r="D449" s="38">
        <v>300</v>
      </c>
      <c r="E449" s="38">
        <v>0</v>
      </c>
      <c r="F449" s="89">
        <v>0</v>
      </c>
      <c r="G449" s="18"/>
    </row>
    <row r="450" spans="1:7" s="1" customFormat="1" ht="63">
      <c r="A450" s="18" t="s">
        <v>398</v>
      </c>
      <c r="B450" s="18" t="s">
        <v>398</v>
      </c>
      <c r="C450" s="64"/>
      <c r="D450" s="38">
        <v>300</v>
      </c>
      <c r="E450" s="38">
        <v>0</v>
      </c>
      <c r="F450" s="89">
        <v>0</v>
      </c>
      <c r="G450" s="18"/>
    </row>
    <row r="451" spans="1:7" s="1" customFormat="1" ht="63">
      <c r="A451" s="18" t="s">
        <v>397</v>
      </c>
      <c r="B451" s="18" t="s">
        <v>397</v>
      </c>
      <c r="C451" s="64"/>
      <c r="D451" s="38">
        <v>300</v>
      </c>
      <c r="E451" s="38">
        <v>0</v>
      </c>
      <c r="F451" s="89">
        <v>0</v>
      </c>
      <c r="G451" s="18"/>
    </row>
    <row r="452" spans="1:7" s="1" customFormat="1" ht="63">
      <c r="A452" s="18" t="s">
        <v>396</v>
      </c>
      <c r="B452" s="18" t="s">
        <v>396</v>
      </c>
      <c r="C452" s="64"/>
      <c r="D452" s="38">
        <v>700</v>
      </c>
      <c r="E452" s="38">
        <v>0</v>
      </c>
      <c r="F452" s="89">
        <v>0</v>
      </c>
      <c r="G452" s="18"/>
    </row>
    <row r="453" spans="1:7" s="1" customFormat="1" ht="63">
      <c r="A453" s="18" t="s">
        <v>395</v>
      </c>
      <c r="B453" s="18" t="s">
        <v>395</v>
      </c>
      <c r="C453" s="64"/>
      <c r="D453" s="38">
        <v>500</v>
      </c>
      <c r="E453" s="38">
        <v>0</v>
      </c>
      <c r="F453" s="89">
        <v>0</v>
      </c>
      <c r="G453" s="18"/>
    </row>
    <row r="454" spans="1:7" s="1" customFormat="1" ht="63">
      <c r="A454" s="18" t="s">
        <v>394</v>
      </c>
      <c r="B454" s="18" t="s">
        <v>394</v>
      </c>
      <c r="C454" s="64"/>
      <c r="D454" s="38">
        <v>290</v>
      </c>
      <c r="E454" s="38">
        <v>0</v>
      </c>
      <c r="F454" s="89">
        <v>0</v>
      </c>
      <c r="G454" s="18"/>
    </row>
    <row r="455" spans="1:7" s="1" customFormat="1" ht="63">
      <c r="A455" s="18" t="s">
        <v>393</v>
      </c>
      <c r="B455" s="18" t="s">
        <v>393</v>
      </c>
      <c r="C455" s="64"/>
      <c r="D455" s="38">
        <v>250</v>
      </c>
      <c r="E455" s="89">
        <v>0</v>
      </c>
      <c r="F455" s="89">
        <v>0</v>
      </c>
      <c r="G455" s="18"/>
    </row>
    <row r="456" spans="1:7" s="1" customFormat="1" ht="63">
      <c r="A456" s="18" t="s">
        <v>392</v>
      </c>
      <c r="B456" s="18" t="s">
        <v>392</v>
      </c>
      <c r="C456" s="64"/>
      <c r="D456" s="38">
        <v>250</v>
      </c>
      <c r="E456" s="89">
        <v>0</v>
      </c>
      <c r="F456" s="89">
        <v>0</v>
      </c>
      <c r="G456" s="18"/>
    </row>
    <row r="457" spans="1:7" s="1" customFormat="1" ht="63">
      <c r="A457" s="18" t="s">
        <v>391</v>
      </c>
      <c r="B457" s="18" t="s">
        <v>391</v>
      </c>
      <c r="C457" s="64"/>
      <c r="D457" s="38">
        <v>500</v>
      </c>
      <c r="E457" s="89">
        <v>0</v>
      </c>
      <c r="F457" s="89">
        <v>0</v>
      </c>
      <c r="G457" s="18"/>
    </row>
    <row r="458" spans="1:7" s="1" customFormat="1" ht="63">
      <c r="A458" s="18" t="s">
        <v>390</v>
      </c>
      <c r="B458" s="18" t="s">
        <v>390</v>
      </c>
      <c r="C458" s="64"/>
      <c r="D458" s="38">
        <v>650</v>
      </c>
      <c r="E458" s="89">
        <v>0</v>
      </c>
      <c r="F458" s="89">
        <v>0</v>
      </c>
      <c r="G458" s="18"/>
    </row>
    <row r="459" spans="1:7" s="1" customFormat="1" ht="63">
      <c r="A459" s="18" t="s">
        <v>389</v>
      </c>
      <c r="B459" s="18" t="s">
        <v>389</v>
      </c>
      <c r="C459" s="64"/>
      <c r="D459" s="38">
        <v>300</v>
      </c>
      <c r="E459" s="89">
        <v>0</v>
      </c>
      <c r="F459" s="89">
        <v>0</v>
      </c>
      <c r="G459" s="18"/>
    </row>
    <row r="460" spans="1:7" s="1" customFormat="1" ht="63">
      <c r="A460" s="18" t="s">
        <v>388</v>
      </c>
      <c r="B460" s="18" t="s">
        <v>388</v>
      </c>
      <c r="C460" s="64"/>
      <c r="D460" s="38">
        <v>13.432169999999999</v>
      </c>
      <c r="E460" s="89">
        <v>0</v>
      </c>
      <c r="F460" s="89">
        <v>0</v>
      </c>
      <c r="G460" s="18"/>
    </row>
    <row r="461" spans="1:7" s="1" customFormat="1" ht="63">
      <c r="A461" s="18" t="s">
        <v>387</v>
      </c>
      <c r="B461" s="18" t="s">
        <v>387</v>
      </c>
      <c r="C461" s="64"/>
      <c r="D461" s="38">
        <v>14.1853</v>
      </c>
      <c r="E461" s="89">
        <v>0</v>
      </c>
      <c r="F461" s="89">
        <v>0</v>
      </c>
      <c r="G461" s="18"/>
    </row>
    <row r="462" spans="1:7" s="1" customFormat="1" ht="63">
      <c r="A462" s="18" t="s">
        <v>386</v>
      </c>
      <c r="B462" s="18" t="s">
        <v>386</v>
      </c>
      <c r="C462" s="64"/>
      <c r="D462" s="38">
        <v>10.68802</v>
      </c>
      <c r="E462" s="89">
        <v>0</v>
      </c>
      <c r="F462" s="89">
        <v>0</v>
      </c>
      <c r="G462" s="18"/>
    </row>
    <row r="463" spans="1:7" s="1" customFormat="1" ht="63">
      <c r="A463" s="18" t="s">
        <v>385</v>
      </c>
      <c r="B463" s="18" t="s">
        <v>385</v>
      </c>
      <c r="C463" s="64"/>
      <c r="D463" s="38">
        <v>11.672330000000001</v>
      </c>
      <c r="E463" s="89">
        <v>0</v>
      </c>
      <c r="F463" s="89">
        <v>0</v>
      </c>
      <c r="G463" s="18"/>
    </row>
    <row r="464" spans="1:7" s="1" customFormat="1" ht="63">
      <c r="A464" s="18" t="s">
        <v>384</v>
      </c>
      <c r="B464" s="18" t="s">
        <v>384</v>
      </c>
      <c r="C464" s="64"/>
      <c r="D464" s="38">
        <v>5.4463600000000003</v>
      </c>
      <c r="E464" s="89">
        <v>0</v>
      </c>
      <c r="F464" s="89">
        <v>0</v>
      </c>
      <c r="G464" s="18"/>
    </row>
    <row r="465" spans="1:7" s="1" customFormat="1" ht="63">
      <c r="A465" s="18" t="s">
        <v>383</v>
      </c>
      <c r="B465" s="18" t="s">
        <v>383</v>
      </c>
      <c r="C465" s="64"/>
      <c r="D465" s="38">
        <v>6.4448600000000003</v>
      </c>
      <c r="E465" s="89">
        <v>0</v>
      </c>
      <c r="F465" s="89">
        <v>0</v>
      </c>
      <c r="G465" s="18"/>
    </row>
    <row r="466" spans="1:7" s="1" customFormat="1" ht="63">
      <c r="A466" s="18" t="s">
        <v>382</v>
      </c>
      <c r="B466" s="18" t="s">
        <v>382</v>
      </c>
      <c r="C466" s="64"/>
      <c r="D466" s="38">
        <v>16.363900000000001</v>
      </c>
      <c r="E466" s="89">
        <v>0</v>
      </c>
      <c r="F466" s="89">
        <v>0</v>
      </c>
      <c r="G466" s="18"/>
    </row>
    <row r="467" spans="1:7" s="1" customFormat="1" ht="63">
      <c r="A467" s="18" t="s">
        <v>381</v>
      </c>
      <c r="B467" s="18" t="s">
        <v>381</v>
      </c>
      <c r="C467" s="64"/>
      <c r="D467" s="38">
        <v>24.460989999999999</v>
      </c>
      <c r="E467" s="89">
        <v>0</v>
      </c>
      <c r="F467" s="89">
        <v>0</v>
      </c>
      <c r="G467" s="18"/>
    </row>
    <row r="468" spans="1:7" s="1" customFormat="1" ht="63">
      <c r="A468" s="18" t="s">
        <v>380</v>
      </c>
      <c r="B468" s="18" t="s">
        <v>380</v>
      </c>
      <c r="C468" s="64"/>
      <c r="D468" s="38">
        <v>13.74314</v>
      </c>
      <c r="E468" s="89">
        <v>0</v>
      </c>
      <c r="F468" s="89">
        <v>0</v>
      </c>
      <c r="G468" s="18"/>
    </row>
    <row r="469" spans="1:7" s="1" customFormat="1" ht="63">
      <c r="A469" s="18" t="s">
        <v>379</v>
      </c>
      <c r="B469" s="18" t="s">
        <v>379</v>
      </c>
      <c r="C469" s="64"/>
      <c r="D469" s="38">
        <v>13.648569999999999</v>
      </c>
      <c r="E469" s="89">
        <v>0</v>
      </c>
      <c r="F469" s="89">
        <v>0</v>
      </c>
      <c r="G469" s="18"/>
    </row>
    <row r="470" spans="1:7" s="1" customFormat="1" ht="63">
      <c r="A470" s="18" t="s">
        <v>378</v>
      </c>
      <c r="B470" s="18" t="s">
        <v>378</v>
      </c>
      <c r="C470" s="64"/>
      <c r="D470" s="38">
        <v>16.656289999999998</v>
      </c>
      <c r="E470" s="89">
        <v>0</v>
      </c>
      <c r="F470" s="89">
        <v>0</v>
      </c>
      <c r="G470" s="18"/>
    </row>
    <row r="471" spans="1:7" s="1" customFormat="1" ht="63">
      <c r="A471" s="18" t="s">
        <v>377</v>
      </c>
      <c r="B471" s="18" t="s">
        <v>377</v>
      </c>
      <c r="C471" s="64"/>
      <c r="D471" s="38">
        <v>17.234529999999999</v>
      </c>
      <c r="E471" s="89">
        <v>0</v>
      </c>
      <c r="F471" s="89">
        <v>0</v>
      </c>
      <c r="G471" s="18"/>
    </row>
    <row r="472" spans="1:7" s="1" customFormat="1" ht="63">
      <c r="A472" s="18" t="s">
        <v>376</v>
      </c>
      <c r="B472" s="18" t="s">
        <v>376</v>
      </c>
      <c r="C472" s="64"/>
      <c r="D472" s="38">
        <v>17.234529999999999</v>
      </c>
      <c r="E472" s="89">
        <v>0</v>
      </c>
      <c r="F472" s="89">
        <v>0</v>
      </c>
      <c r="G472" s="18"/>
    </row>
    <row r="473" spans="1:7" s="1" customFormat="1" ht="63">
      <c r="A473" s="18" t="s">
        <v>375</v>
      </c>
      <c r="B473" s="18" t="s">
        <v>375</v>
      </c>
      <c r="C473" s="64"/>
      <c r="D473" s="38">
        <v>19.084679999999999</v>
      </c>
      <c r="E473" s="89">
        <v>0</v>
      </c>
      <c r="F473" s="89">
        <v>0</v>
      </c>
      <c r="G473" s="18"/>
    </row>
    <row r="474" spans="1:7" s="1" customFormat="1" ht="63">
      <c r="A474" s="18" t="s">
        <v>374</v>
      </c>
      <c r="B474" s="18" t="s">
        <v>374</v>
      </c>
      <c r="C474" s="64"/>
      <c r="D474" s="38">
        <v>23.463889999999999</v>
      </c>
      <c r="E474" s="89">
        <v>0</v>
      </c>
      <c r="F474" s="89">
        <v>0</v>
      </c>
      <c r="G474" s="18"/>
    </row>
    <row r="475" spans="1:7" s="1" customFormat="1" ht="63">
      <c r="A475" s="18" t="s">
        <v>373</v>
      </c>
      <c r="B475" s="18" t="s">
        <v>373</v>
      </c>
      <c r="C475" s="64"/>
      <c r="D475" s="38">
        <v>17.628399999999999</v>
      </c>
      <c r="E475" s="89">
        <v>0</v>
      </c>
      <c r="F475" s="89">
        <v>0</v>
      </c>
      <c r="G475" s="18"/>
    </row>
    <row r="476" spans="1:7" s="1" customFormat="1" ht="63">
      <c r="A476" s="18" t="s">
        <v>372</v>
      </c>
      <c r="B476" s="18" t="s">
        <v>372</v>
      </c>
      <c r="C476" s="64"/>
      <c r="D476" s="38">
        <v>8.35975</v>
      </c>
      <c r="E476" s="89">
        <v>0</v>
      </c>
      <c r="F476" s="89">
        <v>0</v>
      </c>
      <c r="G476" s="18"/>
    </row>
    <row r="477" spans="1:7" s="1" customFormat="1" ht="78.75">
      <c r="A477" s="90" t="s">
        <v>371</v>
      </c>
      <c r="B477" s="90" t="s">
        <v>371</v>
      </c>
      <c r="C477" s="64"/>
      <c r="D477" s="38">
        <v>336.49939999999998</v>
      </c>
      <c r="E477" s="38">
        <v>54.076799999999999</v>
      </c>
      <c r="F477" s="38">
        <v>54.076799999999999</v>
      </c>
      <c r="G477" s="18"/>
    </row>
    <row r="478" spans="1:7" s="1" customFormat="1" ht="47.25">
      <c r="A478" s="90" t="s">
        <v>370</v>
      </c>
      <c r="B478" s="90" t="s">
        <v>370</v>
      </c>
      <c r="C478" s="64" t="s">
        <v>92</v>
      </c>
      <c r="D478" s="38">
        <v>54.076799999999999</v>
      </c>
      <c r="E478" s="89">
        <v>54.076799999999999</v>
      </c>
      <c r="F478" s="89">
        <v>54.076799999999999</v>
      </c>
      <c r="G478" s="18" t="s">
        <v>369</v>
      </c>
    </row>
    <row r="479" spans="1:7" s="1" customFormat="1" ht="63">
      <c r="A479" s="90" t="s">
        <v>368</v>
      </c>
      <c r="B479" s="90" t="s">
        <v>368</v>
      </c>
      <c r="C479" s="64"/>
      <c r="D479" s="38">
        <v>50</v>
      </c>
      <c r="E479" s="89">
        <v>0</v>
      </c>
      <c r="F479" s="89">
        <v>0</v>
      </c>
      <c r="G479" s="18"/>
    </row>
    <row r="480" spans="1:7" s="1" customFormat="1" ht="31.5">
      <c r="A480" s="90" t="s">
        <v>367</v>
      </c>
      <c r="B480" s="90" t="s">
        <v>367</v>
      </c>
      <c r="C480" s="64"/>
      <c r="D480" s="38">
        <v>232.42259999999999</v>
      </c>
      <c r="E480" s="89">
        <v>0</v>
      </c>
      <c r="F480" s="89">
        <v>0</v>
      </c>
      <c r="G480" s="18"/>
    </row>
    <row r="481" spans="1:7" s="1" customFormat="1" ht="78.75">
      <c r="A481" s="18" t="s">
        <v>366</v>
      </c>
      <c r="B481" s="18" t="s">
        <v>366</v>
      </c>
      <c r="C481" s="64" t="s">
        <v>128</v>
      </c>
      <c r="D481" s="89">
        <v>1060</v>
      </c>
      <c r="E481" s="89">
        <v>220.92564999999999</v>
      </c>
      <c r="F481" s="89">
        <v>220.92564999999999</v>
      </c>
      <c r="G481" s="18" t="s">
        <v>365</v>
      </c>
    </row>
    <row r="482" spans="1:7" s="1" customFormat="1" ht="94.5">
      <c r="A482" s="18" t="s">
        <v>364</v>
      </c>
      <c r="B482" s="18" t="s">
        <v>364</v>
      </c>
      <c r="C482" s="64"/>
      <c r="D482" s="89">
        <v>1490</v>
      </c>
      <c r="E482" s="89">
        <v>636.80990999999995</v>
      </c>
      <c r="F482" s="89">
        <v>0</v>
      </c>
      <c r="G482" s="18"/>
    </row>
    <row r="483" spans="1:7" s="1" customFormat="1" ht="94.5">
      <c r="A483" s="18" t="s">
        <v>363</v>
      </c>
      <c r="B483" s="18" t="s">
        <v>363</v>
      </c>
      <c r="C483" s="64"/>
      <c r="D483" s="89">
        <v>1490</v>
      </c>
      <c r="E483" s="89">
        <v>638.49915999999996</v>
      </c>
      <c r="F483" s="89">
        <v>0</v>
      </c>
      <c r="G483" s="18"/>
    </row>
    <row r="484" spans="1:7" s="1" customFormat="1" ht="78.75">
      <c r="A484" s="18" t="s">
        <v>362</v>
      </c>
      <c r="B484" s="18" t="s">
        <v>362</v>
      </c>
      <c r="C484" s="64"/>
      <c r="D484" s="89">
        <v>1100</v>
      </c>
      <c r="E484" s="89">
        <v>0</v>
      </c>
      <c r="F484" s="89">
        <v>0</v>
      </c>
      <c r="G484" s="18"/>
    </row>
    <row r="485" spans="1:7" s="1" customFormat="1" ht="78.75">
      <c r="A485" s="18" t="s">
        <v>361</v>
      </c>
      <c r="B485" s="18" t="s">
        <v>361</v>
      </c>
      <c r="C485" s="64"/>
      <c r="D485" s="89">
        <v>320</v>
      </c>
      <c r="E485" s="89">
        <v>0</v>
      </c>
      <c r="F485" s="89">
        <v>0</v>
      </c>
      <c r="G485" s="18"/>
    </row>
    <row r="486" spans="1:7" s="1" customFormat="1" ht="63">
      <c r="A486" s="18" t="s">
        <v>360</v>
      </c>
      <c r="B486" s="18" t="s">
        <v>360</v>
      </c>
      <c r="C486" s="64" t="s">
        <v>128</v>
      </c>
      <c r="D486" s="89">
        <v>903.90731000000005</v>
      </c>
      <c r="E486" s="89">
        <v>396.52560999999997</v>
      </c>
      <c r="F486" s="89">
        <v>396.52560999999997</v>
      </c>
      <c r="G486" s="18" t="s">
        <v>359</v>
      </c>
    </row>
    <row r="487" spans="1:7" s="1" customFormat="1" ht="94.5">
      <c r="A487" s="18" t="s">
        <v>358</v>
      </c>
      <c r="B487" s="18" t="s">
        <v>358</v>
      </c>
      <c r="C487" s="64" t="s">
        <v>128</v>
      </c>
      <c r="D487" s="89">
        <v>854.35900000000004</v>
      </c>
      <c r="E487" s="89">
        <v>16.659279999999999</v>
      </c>
      <c r="F487" s="89">
        <v>16.659279999999999</v>
      </c>
      <c r="G487" s="18" t="s">
        <v>357</v>
      </c>
    </row>
    <row r="488" spans="1:7" s="1" customFormat="1" ht="94.5">
      <c r="A488" s="18" t="s">
        <v>356</v>
      </c>
      <c r="B488" s="18" t="s">
        <v>356</v>
      </c>
      <c r="C488" s="64"/>
      <c r="D488" s="89">
        <v>80.531000000000006</v>
      </c>
      <c r="E488" s="89">
        <v>0</v>
      </c>
      <c r="F488" s="89">
        <v>0</v>
      </c>
      <c r="G488" s="18"/>
    </row>
    <row r="489" spans="1:7" s="1" customFormat="1" ht="78.75">
      <c r="A489" s="18" t="s">
        <v>355</v>
      </c>
      <c r="B489" s="18" t="s">
        <v>355</v>
      </c>
      <c r="C489" s="64"/>
      <c r="D489" s="89">
        <v>268.94914</v>
      </c>
      <c r="E489" s="89">
        <v>0</v>
      </c>
      <c r="F489" s="89">
        <v>0</v>
      </c>
      <c r="G489" s="18"/>
    </row>
    <row r="490" spans="1:7" s="1" customFormat="1" ht="94.5">
      <c r="A490" s="18" t="s">
        <v>354</v>
      </c>
      <c r="B490" s="18" t="s">
        <v>354</v>
      </c>
      <c r="C490" s="64"/>
      <c r="D490" s="89">
        <v>580</v>
      </c>
      <c r="E490" s="89">
        <v>0</v>
      </c>
      <c r="F490" s="89">
        <v>0</v>
      </c>
      <c r="G490" s="18"/>
    </row>
    <row r="491" spans="1:7" s="1" customFormat="1" ht="63">
      <c r="A491" s="18" t="s">
        <v>353</v>
      </c>
      <c r="B491" s="18" t="s">
        <v>353</v>
      </c>
      <c r="C491" s="64"/>
      <c r="D491" s="89">
        <v>349.70100000000002</v>
      </c>
      <c r="E491" s="89">
        <v>0</v>
      </c>
      <c r="F491" s="89">
        <v>0</v>
      </c>
      <c r="G491" s="18"/>
    </row>
    <row r="492" spans="1:7" s="1" customFormat="1" ht="63">
      <c r="A492" s="18" t="s">
        <v>352</v>
      </c>
      <c r="B492" s="18" t="s">
        <v>352</v>
      </c>
      <c r="C492" s="64"/>
      <c r="D492" s="89">
        <v>292.12099999999998</v>
      </c>
      <c r="E492" s="89">
        <v>0</v>
      </c>
      <c r="F492" s="89">
        <v>0</v>
      </c>
      <c r="G492" s="18"/>
    </row>
    <row r="493" spans="1:7" s="1" customFormat="1" ht="78.75">
      <c r="A493" s="18" t="s">
        <v>351</v>
      </c>
      <c r="B493" s="18" t="s">
        <v>351</v>
      </c>
      <c r="C493" s="64"/>
      <c r="D493" s="89">
        <v>120</v>
      </c>
      <c r="E493" s="89">
        <v>0</v>
      </c>
      <c r="F493" s="89">
        <v>0</v>
      </c>
      <c r="G493" s="18"/>
    </row>
    <row r="494" spans="1:7" s="1" customFormat="1" ht="78.75">
      <c r="A494" s="18" t="s">
        <v>350</v>
      </c>
      <c r="B494" s="18" t="s">
        <v>350</v>
      </c>
      <c r="C494" s="64"/>
      <c r="D494" s="89">
        <v>450</v>
      </c>
      <c r="E494" s="89">
        <v>0</v>
      </c>
      <c r="F494" s="89">
        <v>0</v>
      </c>
      <c r="G494" s="18"/>
    </row>
    <row r="495" spans="1:7" s="1" customFormat="1" ht="78.75">
      <c r="A495" s="18" t="s">
        <v>349</v>
      </c>
      <c r="B495" s="18" t="s">
        <v>349</v>
      </c>
      <c r="C495" s="64"/>
      <c r="D495" s="89">
        <v>450</v>
      </c>
      <c r="E495" s="89">
        <v>0</v>
      </c>
      <c r="F495" s="89">
        <v>0</v>
      </c>
      <c r="G495" s="18"/>
    </row>
    <row r="496" spans="1:7" s="1" customFormat="1" ht="78.75">
      <c r="A496" s="18" t="s">
        <v>348</v>
      </c>
      <c r="B496" s="18" t="s">
        <v>348</v>
      </c>
      <c r="C496" s="64"/>
      <c r="D496" s="89">
        <v>450</v>
      </c>
      <c r="E496" s="89">
        <v>0</v>
      </c>
      <c r="F496" s="89">
        <v>0</v>
      </c>
      <c r="G496" s="18"/>
    </row>
    <row r="497" spans="1:7" s="1" customFormat="1" ht="63">
      <c r="A497" s="18" t="s">
        <v>347</v>
      </c>
      <c r="B497" s="18" t="s">
        <v>347</v>
      </c>
      <c r="C497" s="64"/>
      <c r="D497" s="89">
        <v>350</v>
      </c>
      <c r="E497" s="89">
        <v>0</v>
      </c>
      <c r="F497" s="89">
        <v>0</v>
      </c>
      <c r="G497" s="18"/>
    </row>
    <row r="498" spans="1:7" s="1" customFormat="1" ht="94.5">
      <c r="A498" s="18" t="s">
        <v>346</v>
      </c>
      <c r="B498" s="18" t="s">
        <v>346</v>
      </c>
      <c r="C498" s="64"/>
      <c r="D498" s="89">
        <v>300</v>
      </c>
      <c r="E498" s="89">
        <v>0</v>
      </c>
      <c r="F498" s="89">
        <v>0</v>
      </c>
      <c r="G498" s="18"/>
    </row>
    <row r="499" spans="1:7" s="1" customFormat="1" ht="78.75">
      <c r="A499" s="18" t="s">
        <v>345</v>
      </c>
      <c r="B499" s="18" t="s">
        <v>345</v>
      </c>
      <c r="C499" s="64"/>
      <c r="D499" s="89">
        <v>250</v>
      </c>
      <c r="E499" s="89">
        <v>0</v>
      </c>
      <c r="F499" s="89">
        <v>0</v>
      </c>
      <c r="G499" s="18"/>
    </row>
    <row r="500" spans="1:7" s="1" customFormat="1" ht="78.75">
      <c r="A500" s="18" t="s">
        <v>344</v>
      </c>
      <c r="B500" s="18" t="s">
        <v>344</v>
      </c>
      <c r="C500" s="64"/>
      <c r="D500" s="89">
        <v>250</v>
      </c>
      <c r="E500" s="89">
        <v>0</v>
      </c>
      <c r="F500" s="89">
        <v>0</v>
      </c>
      <c r="G500" s="18"/>
    </row>
    <row r="501" spans="1:7" s="1" customFormat="1" ht="94.5">
      <c r="A501" s="81" t="s">
        <v>343</v>
      </c>
      <c r="B501" s="81" t="s">
        <v>343</v>
      </c>
      <c r="C501" s="64"/>
      <c r="D501" s="89">
        <v>1515.9285500000001</v>
      </c>
      <c r="E501" s="89">
        <v>0</v>
      </c>
      <c r="F501" s="89">
        <v>0</v>
      </c>
      <c r="G501" s="18"/>
    </row>
    <row r="502" spans="1:7" s="1" customFormat="1" ht="78.75">
      <c r="A502" s="90" t="s">
        <v>342</v>
      </c>
      <c r="B502" s="90" t="s">
        <v>342</v>
      </c>
      <c r="C502" s="64"/>
      <c r="D502" s="89">
        <v>300</v>
      </c>
      <c r="E502" s="89">
        <v>6.0156000000000001</v>
      </c>
      <c r="F502" s="89">
        <v>0</v>
      </c>
      <c r="G502" s="18"/>
    </row>
    <row r="503" spans="1:7" s="1" customFormat="1" ht="94.5">
      <c r="A503" s="90" t="s">
        <v>341</v>
      </c>
      <c r="B503" s="90" t="s">
        <v>341</v>
      </c>
      <c r="C503" s="64"/>
      <c r="D503" s="89">
        <v>0.61560000000000004</v>
      </c>
      <c r="E503" s="89">
        <v>0.61560000000000004</v>
      </c>
      <c r="F503" s="89">
        <v>0</v>
      </c>
      <c r="G503" s="18"/>
    </row>
    <row r="504" spans="1:7" s="1" customFormat="1" ht="94.5">
      <c r="A504" s="90" t="s">
        <v>340</v>
      </c>
      <c r="B504" s="90" t="s">
        <v>340</v>
      </c>
      <c r="C504" s="64"/>
      <c r="D504" s="89">
        <v>2.7</v>
      </c>
      <c r="E504" s="89">
        <v>2.7</v>
      </c>
      <c r="F504" s="89">
        <v>0</v>
      </c>
      <c r="G504" s="18"/>
    </row>
    <row r="505" spans="1:7" s="1" customFormat="1" ht="94.5">
      <c r="A505" s="90" t="s">
        <v>339</v>
      </c>
      <c r="B505" s="90" t="s">
        <v>339</v>
      </c>
      <c r="C505" s="64"/>
      <c r="D505" s="89">
        <v>2.7</v>
      </c>
      <c r="E505" s="89">
        <v>2.7</v>
      </c>
      <c r="F505" s="89">
        <v>0</v>
      </c>
      <c r="G505" s="18"/>
    </row>
    <row r="506" spans="1:7" s="1" customFormat="1" ht="31.5">
      <c r="A506" s="90" t="s">
        <v>224</v>
      </c>
      <c r="B506" s="90" t="s">
        <v>224</v>
      </c>
      <c r="C506" s="64"/>
      <c r="D506" s="89">
        <f>300-D503-D504-D505</f>
        <v>293.98440000000005</v>
      </c>
      <c r="E506" s="89">
        <v>0</v>
      </c>
      <c r="F506" s="89">
        <v>0</v>
      </c>
      <c r="G506" s="18"/>
    </row>
    <row r="507" spans="1:7" s="1" customFormat="1" ht="47.25">
      <c r="A507" s="93" t="s">
        <v>338</v>
      </c>
      <c r="B507" s="93" t="s">
        <v>337</v>
      </c>
      <c r="C507" s="64"/>
      <c r="D507" s="89">
        <v>326.90039999999999</v>
      </c>
      <c r="E507" s="89">
        <v>0</v>
      </c>
      <c r="F507" s="89">
        <v>0</v>
      </c>
      <c r="G507" s="18"/>
    </row>
    <row r="508" spans="1:7" s="1" customFormat="1" ht="47.25">
      <c r="A508" s="93" t="s">
        <v>336</v>
      </c>
      <c r="B508" s="93" t="s">
        <v>335</v>
      </c>
      <c r="C508" s="64" t="s">
        <v>128</v>
      </c>
      <c r="D508" s="89">
        <v>428.642</v>
      </c>
      <c r="E508" s="89">
        <v>366.077</v>
      </c>
      <c r="F508" s="89">
        <v>366.077</v>
      </c>
      <c r="G508" s="18" t="s">
        <v>328</v>
      </c>
    </row>
    <row r="509" spans="1:7" s="1" customFormat="1" ht="47.25">
      <c r="A509" s="93" t="s">
        <v>334</v>
      </c>
      <c r="B509" s="93" t="s">
        <v>333</v>
      </c>
      <c r="C509" s="64"/>
      <c r="D509" s="89">
        <v>312.18720000000002</v>
      </c>
      <c r="E509" s="89">
        <v>0</v>
      </c>
      <c r="F509" s="89">
        <v>0</v>
      </c>
      <c r="G509" s="18"/>
    </row>
    <row r="510" spans="1:7" s="1" customFormat="1" ht="47.25">
      <c r="A510" s="93" t="s">
        <v>332</v>
      </c>
      <c r="B510" s="93" t="s">
        <v>331</v>
      </c>
      <c r="C510" s="64"/>
      <c r="D510" s="89">
        <v>347.85863000000001</v>
      </c>
      <c r="E510" s="89">
        <v>0</v>
      </c>
      <c r="F510" s="89">
        <v>0</v>
      </c>
      <c r="G510" s="18"/>
    </row>
    <row r="511" spans="1:7" s="1" customFormat="1" ht="47.25">
      <c r="A511" s="93" t="s">
        <v>330</v>
      </c>
      <c r="B511" s="93" t="s">
        <v>329</v>
      </c>
      <c r="C511" s="64" t="s">
        <v>128</v>
      </c>
      <c r="D511" s="89">
        <v>280.93200000000002</v>
      </c>
      <c r="E511" s="89">
        <v>262.26479999999998</v>
      </c>
      <c r="F511" s="89">
        <v>262.26479999999998</v>
      </c>
      <c r="G511" s="18" t="s">
        <v>328</v>
      </c>
    </row>
    <row r="512" spans="1:7" s="1" customFormat="1" ht="47.25">
      <c r="A512" s="90" t="s">
        <v>327</v>
      </c>
      <c r="B512" s="90" t="s">
        <v>326</v>
      </c>
      <c r="C512" s="64"/>
      <c r="D512" s="89">
        <v>141.42699999999999</v>
      </c>
      <c r="E512" s="89">
        <v>0</v>
      </c>
      <c r="F512" s="89">
        <v>0</v>
      </c>
      <c r="G512" s="18"/>
    </row>
    <row r="513" spans="1:7" s="1" customFormat="1" ht="47.25">
      <c r="A513" s="90" t="s">
        <v>325</v>
      </c>
      <c r="B513" s="90" t="s">
        <v>324</v>
      </c>
      <c r="C513" s="64"/>
      <c r="D513" s="89">
        <v>154.86000000000001</v>
      </c>
      <c r="E513" s="89">
        <v>0</v>
      </c>
      <c r="F513" s="89">
        <v>0</v>
      </c>
      <c r="G513" s="18"/>
    </row>
    <row r="514" spans="1:7" s="1" customFormat="1" ht="47.25">
      <c r="A514" s="90" t="s">
        <v>323</v>
      </c>
      <c r="B514" s="90" t="s">
        <v>322</v>
      </c>
      <c r="C514" s="64"/>
      <c r="D514" s="89">
        <v>163.642</v>
      </c>
      <c r="E514" s="89">
        <v>0</v>
      </c>
      <c r="F514" s="89">
        <v>0</v>
      </c>
      <c r="G514" s="18"/>
    </row>
    <row r="515" spans="1:7" s="1" customFormat="1" ht="47.25">
      <c r="A515" s="90" t="s">
        <v>321</v>
      </c>
      <c r="B515" s="90" t="s">
        <v>320</v>
      </c>
      <c r="C515" s="64"/>
      <c r="D515" s="89">
        <v>172.57</v>
      </c>
      <c r="E515" s="89">
        <v>0</v>
      </c>
      <c r="F515" s="89">
        <v>0</v>
      </c>
      <c r="G515" s="18"/>
    </row>
    <row r="516" spans="1:7" s="1" customFormat="1" ht="47.25">
      <c r="A516" s="93" t="s">
        <v>319</v>
      </c>
      <c r="B516" s="93" t="s">
        <v>318</v>
      </c>
      <c r="C516" s="64" t="s">
        <v>128</v>
      </c>
      <c r="D516" s="89">
        <v>23.1496</v>
      </c>
      <c r="E516" s="89">
        <v>23.0608</v>
      </c>
      <c r="F516" s="89">
        <v>23.0608</v>
      </c>
      <c r="G516" s="18" t="s">
        <v>315</v>
      </c>
    </row>
    <row r="517" spans="1:7" s="1" customFormat="1" ht="47.25">
      <c r="A517" s="93" t="s">
        <v>317</v>
      </c>
      <c r="B517" s="93" t="s">
        <v>316</v>
      </c>
      <c r="C517" s="64" t="s">
        <v>128</v>
      </c>
      <c r="D517" s="94">
        <v>154.4682</v>
      </c>
      <c r="E517" s="89">
        <v>154.4682</v>
      </c>
      <c r="F517" s="89">
        <v>154.4682</v>
      </c>
      <c r="G517" s="18" t="s">
        <v>315</v>
      </c>
    </row>
    <row r="518" spans="1:7" s="1" customFormat="1" ht="63">
      <c r="A518" s="93" t="s">
        <v>314</v>
      </c>
      <c r="B518" s="93" t="s">
        <v>313</v>
      </c>
      <c r="C518" s="64"/>
      <c r="D518" s="89">
        <v>245.548</v>
      </c>
      <c r="E518" s="89">
        <v>0</v>
      </c>
      <c r="F518" s="89">
        <v>0</v>
      </c>
      <c r="G518" s="18"/>
    </row>
    <row r="519" spans="1:7" s="1" customFormat="1" ht="47.25">
      <c r="A519" s="93" t="s">
        <v>312</v>
      </c>
      <c r="B519" s="93" t="s">
        <v>311</v>
      </c>
      <c r="C519" s="64"/>
      <c r="D519" s="89">
        <v>212.28700000000001</v>
      </c>
      <c r="E519" s="89">
        <v>0</v>
      </c>
      <c r="F519" s="89">
        <v>0</v>
      </c>
      <c r="G519" s="18"/>
    </row>
    <row r="520" spans="1:7" s="1" customFormat="1" ht="47.25">
      <c r="A520" s="93" t="s">
        <v>310</v>
      </c>
      <c r="B520" s="93" t="s">
        <v>309</v>
      </c>
      <c r="C520" s="64"/>
      <c r="D520" s="89">
        <v>124.27</v>
      </c>
      <c r="E520" s="89">
        <v>0</v>
      </c>
      <c r="F520" s="89">
        <v>0</v>
      </c>
      <c r="G520" s="18"/>
    </row>
    <row r="521" spans="1:7" s="1" customFormat="1" ht="47.25">
      <c r="A521" s="93" t="s">
        <v>308</v>
      </c>
      <c r="B521" s="93" t="s">
        <v>307</v>
      </c>
      <c r="C521" s="64"/>
      <c r="D521" s="89">
        <v>85.099000000000004</v>
      </c>
      <c r="E521" s="89">
        <v>0</v>
      </c>
      <c r="F521" s="89">
        <v>0</v>
      </c>
      <c r="G521" s="18"/>
    </row>
    <row r="522" spans="1:7" s="1" customFormat="1" ht="63">
      <c r="A522" s="93" t="s">
        <v>306</v>
      </c>
      <c r="B522" s="93" t="s">
        <v>305</v>
      </c>
      <c r="C522" s="64"/>
      <c r="D522" s="89">
        <v>136.27799999999999</v>
      </c>
      <c r="E522" s="89">
        <v>0</v>
      </c>
      <c r="F522" s="89">
        <v>0</v>
      </c>
      <c r="G522" s="18"/>
    </row>
    <row r="523" spans="1:7" s="1" customFormat="1" ht="47.25">
      <c r="A523" s="81" t="s">
        <v>304</v>
      </c>
      <c r="B523" s="81" t="s">
        <v>303</v>
      </c>
      <c r="C523" s="64"/>
      <c r="D523" s="89">
        <v>1087.2280000000001</v>
      </c>
      <c r="E523" s="89">
        <v>0</v>
      </c>
      <c r="F523" s="89">
        <v>0</v>
      </c>
      <c r="G523" s="18"/>
    </row>
    <row r="524" spans="1:7" s="1" customFormat="1" ht="63">
      <c r="A524" s="81" t="s">
        <v>302</v>
      </c>
      <c r="B524" s="81" t="s">
        <v>301</v>
      </c>
      <c r="C524" s="64"/>
      <c r="D524" s="89">
        <v>532.9</v>
      </c>
      <c r="E524" s="89">
        <v>0</v>
      </c>
      <c r="F524" s="89">
        <v>0</v>
      </c>
      <c r="G524" s="18"/>
    </row>
    <row r="525" spans="1:7" s="1" customFormat="1" ht="47.25">
      <c r="A525" s="93" t="s">
        <v>300</v>
      </c>
      <c r="B525" s="93" t="s">
        <v>299</v>
      </c>
      <c r="C525" s="64"/>
      <c r="D525" s="89">
        <v>271.214</v>
      </c>
      <c r="E525" s="89">
        <v>0</v>
      </c>
      <c r="F525" s="89">
        <v>0</v>
      </c>
      <c r="G525" s="18"/>
    </row>
    <row r="526" spans="1:7" s="1" customFormat="1" ht="47.25">
      <c r="A526" s="81" t="s">
        <v>298</v>
      </c>
      <c r="B526" s="81" t="s">
        <v>297</v>
      </c>
      <c r="C526" s="64"/>
      <c r="D526" s="89">
        <v>198</v>
      </c>
      <c r="E526" s="89">
        <v>0</v>
      </c>
      <c r="F526" s="89">
        <v>0</v>
      </c>
      <c r="G526" s="18"/>
    </row>
    <row r="527" spans="1:7" s="1" customFormat="1" ht="47.25">
      <c r="A527" s="81" t="s">
        <v>296</v>
      </c>
      <c r="B527" s="81" t="s">
        <v>295</v>
      </c>
      <c r="C527" s="64"/>
      <c r="D527" s="89">
        <v>190</v>
      </c>
      <c r="E527" s="89">
        <v>0</v>
      </c>
      <c r="F527" s="89">
        <v>0</v>
      </c>
      <c r="G527" s="18"/>
    </row>
    <row r="528" spans="1:7" s="1" customFormat="1" ht="63">
      <c r="A528" s="81" t="s">
        <v>294</v>
      </c>
      <c r="B528" s="81" t="s">
        <v>293</v>
      </c>
      <c r="C528" s="64"/>
      <c r="D528" s="89">
        <v>230</v>
      </c>
      <c r="E528" s="89">
        <v>0</v>
      </c>
      <c r="F528" s="89">
        <v>0</v>
      </c>
      <c r="G528" s="18"/>
    </row>
    <row r="529" spans="1:7" s="1" customFormat="1" ht="63">
      <c r="A529" s="81" t="s">
        <v>292</v>
      </c>
      <c r="B529" s="81" t="s">
        <v>291</v>
      </c>
      <c r="C529" s="64"/>
      <c r="D529" s="89">
        <v>225</v>
      </c>
      <c r="E529" s="89">
        <v>0</v>
      </c>
      <c r="F529" s="89">
        <v>0</v>
      </c>
      <c r="G529" s="18"/>
    </row>
    <row r="530" spans="1:7" s="1" customFormat="1" ht="47.25">
      <c r="A530" s="81" t="s">
        <v>290</v>
      </c>
      <c r="B530" s="81" t="s">
        <v>289</v>
      </c>
      <c r="C530" s="64"/>
      <c r="D530" s="89">
        <v>214.005</v>
      </c>
      <c r="E530" s="89">
        <v>0</v>
      </c>
      <c r="F530" s="89">
        <v>0</v>
      </c>
      <c r="G530" s="18"/>
    </row>
    <row r="531" spans="1:7" s="1" customFormat="1" ht="47.25">
      <c r="A531" s="81" t="s">
        <v>288</v>
      </c>
      <c r="B531" s="81" t="s">
        <v>287</v>
      </c>
      <c r="C531" s="64"/>
      <c r="D531" s="89">
        <v>157</v>
      </c>
      <c r="E531" s="89">
        <v>0</v>
      </c>
      <c r="F531" s="89">
        <v>0</v>
      </c>
      <c r="G531" s="18"/>
    </row>
    <row r="532" spans="1:7" s="1" customFormat="1" ht="47.25">
      <c r="A532" s="81" t="s">
        <v>286</v>
      </c>
      <c r="B532" s="81" t="s">
        <v>285</v>
      </c>
      <c r="C532" s="64"/>
      <c r="D532" s="89">
        <v>148</v>
      </c>
      <c r="E532" s="89">
        <v>0</v>
      </c>
      <c r="F532" s="89">
        <v>0</v>
      </c>
      <c r="G532" s="18"/>
    </row>
    <row r="533" spans="1:7" s="1" customFormat="1" ht="63">
      <c r="A533" s="81" t="s">
        <v>284</v>
      </c>
      <c r="B533" s="81" t="s">
        <v>283</v>
      </c>
      <c r="C533" s="64"/>
      <c r="D533" s="89">
        <v>570</v>
      </c>
      <c r="E533" s="89">
        <v>0</v>
      </c>
      <c r="F533" s="89">
        <v>0</v>
      </c>
      <c r="G533" s="18"/>
    </row>
    <row r="534" spans="1:7" s="1" customFormat="1" ht="47.25">
      <c r="A534" s="81" t="s">
        <v>282</v>
      </c>
      <c r="B534" s="81" t="s">
        <v>281</v>
      </c>
      <c r="C534" s="64"/>
      <c r="D534" s="89">
        <v>335</v>
      </c>
      <c r="E534" s="89">
        <v>0</v>
      </c>
      <c r="F534" s="89">
        <v>0</v>
      </c>
      <c r="G534" s="18"/>
    </row>
    <row r="535" spans="1:7" s="1" customFormat="1" ht="63">
      <c r="A535" s="81" t="s">
        <v>280</v>
      </c>
      <c r="B535" s="81" t="s">
        <v>279</v>
      </c>
      <c r="C535" s="64"/>
      <c r="D535" s="89">
        <v>287</v>
      </c>
      <c r="E535" s="89">
        <v>0</v>
      </c>
      <c r="F535" s="89">
        <v>0</v>
      </c>
      <c r="G535" s="18"/>
    </row>
    <row r="536" spans="1:7" s="1" customFormat="1" ht="47.25">
      <c r="A536" s="81" t="s">
        <v>278</v>
      </c>
      <c r="B536" s="81" t="s">
        <v>277</v>
      </c>
      <c r="C536" s="64"/>
      <c r="D536" s="89">
        <v>295</v>
      </c>
      <c r="E536" s="89">
        <v>0</v>
      </c>
      <c r="F536" s="89">
        <v>0</v>
      </c>
      <c r="G536" s="18"/>
    </row>
    <row r="537" spans="1:7" s="1" customFormat="1" ht="47.25">
      <c r="A537" s="81" t="s">
        <v>276</v>
      </c>
      <c r="B537" s="81" t="s">
        <v>275</v>
      </c>
      <c r="C537" s="64"/>
      <c r="D537" s="89">
        <v>215</v>
      </c>
      <c r="E537" s="89">
        <v>0</v>
      </c>
      <c r="F537" s="89">
        <v>0</v>
      </c>
      <c r="G537" s="18"/>
    </row>
    <row r="538" spans="1:7" s="1" customFormat="1" ht="63">
      <c r="A538" s="81" t="s">
        <v>274</v>
      </c>
      <c r="B538" s="81" t="s">
        <v>273</v>
      </c>
      <c r="C538" s="64"/>
      <c r="D538" s="89">
        <v>207.25097</v>
      </c>
      <c r="E538" s="89">
        <v>0</v>
      </c>
      <c r="F538" s="89">
        <v>0</v>
      </c>
      <c r="G538" s="18"/>
    </row>
    <row r="539" spans="1:7" s="1" customFormat="1" ht="78.75">
      <c r="A539" s="90" t="s">
        <v>155</v>
      </c>
      <c r="B539" s="90" t="s">
        <v>155</v>
      </c>
      <c r="C539" s="64"/>
      <c r="D539" s="89">
        <v>150</v>
      </c>
      <c r="E539" s="89">
        <v>0</v>
      </c>
      <c r="F539" s="89">
        <v>0</v>
      </c>
      <c r="G539" s="18"/>
    </row>
    <row r="540" spans="1:7" s="1" customFormat="1">
      <c r="A540" s="90" t="s">
        <v>272</v>
      </c>
      <c r="B540" s="90" t="s">
        <v>272</v>
      </c>
      <c r="C540" s="64"/>
      <c r="D540" s="89">
        <v>20</v>
      </c>
      <c r="E540" s="89">
        <v>0</v>
      </c>
      <c r="F540" s="89">
        <v>0</v>
      </c>
      <c r="G540" s="18"/>
    </row>
    <row r="541" spans="1:7" s="1" customFormat="1" ht="31.5">
      <c r="A541" s="90" t="s">
        <v>271</v>
      </c>
      <c r="B541" s="90" t="s">
        <v>271</v>
      </c>
      <c r="C541" s="64"/>
      <c r="D541" s="89">
        <v>30</v>
      </c>
      <c r="E541" s="89">
        <v>0</v>
      </c>
      <c r="F541" s="89">
        <v>0</v>
      </c>
      <c r="G541" s="18"/>
    </row>
    <row r="542" spans="1:7" s="1" customFormat="1" ht="31.5">
      <c r="A542" s="90" t="s">
        <v>270</v>
      </c>
      <c r="B542" s="90" t="s">
        <v>270</v>
      </c>
      <c r="C542" s="64"/>
      <c r="D542" s="89">
        <v>30</v>
      </c>
      <c r="E542" s="89">
        <v>0</v>
      </c>
      <c r="F542" s="89">
        <v>0</v>
      </c>
      <c r="G542" s="18"/>
    </row>
    <row r="543" spans="1:7" s="1" customFormat="1" ht="31.5">
      <c r="A543" s="90" t="s">
        <v>269</v>
      </c>
      <c r="B543" s="90" t="s">
        <v>269</v>
      </c>
      <c r="C543" s="64"/>
      <c r="D543" s="89">
        <v>30</v>
      </c>
      <c r="E543" s="89">
        <v>0</v>
      </c>
      <c r="F543" s="89">
        <v>0</v>
      </c>
      <c r="G543" s="18"/>
    </row>
    <row r="544" spans="1:7" s="1" customFormat="1" ht="31.5">
      <c r="A544" s="90" t="s">
        <v>224</v>
      </c>
      <c r="B544" s="90" t="s">
        <v>224</v>
      </c>
      <c r="C544" s="64"/>
      <c r="D544" s="89">
        <v>40</v>
      </c>
      <c r="E544" s="89">
        <v>0</v>
      </c>
      <c r="F544" s="89">
        <v>0</v>
      </c>
      <c r="G544" s="18"/>
    </row>
    <row r="545" spans="1:7" s="1" customFormat="1" ht="15.75" customHeight="1">
      <c r="A545" s="92" t="s">
        <v>268</v>
      </c>
      <c r="B545" s="92"/>
      <c r="C545" s="92"/>
      <c r="D545" s="32">
        <f>SUM(D546:D565,D568:D588,D596:D606)</f>
        <v>21141.448999999997</v>
      </c>
      <c r="E545" s="32">
        <f>SUM(E546:E565,E568:E588,E596:E606)</f>
        <v>3957.1600000000003</v>
      </c>
      <c r="F545" s="32">
        <f>SUM(F546:F565,F568:F588,F596:F606)</f>
        <v>3877.6543900000001</v>
      </c>
      <c r="G545" s="18"/>
    </row>
    <row r="546" spans="1:7" s="1" customFormat="1" ht="31.5">
      <c r="A546" s="81" t="s">
        <v>267</v>
      </c>
      <c r="B546" s="90" t="s">
        <v>266</v>
      </c>
      <c r="C546" s="64" t="s">
        <v>128</v>
      </c>
      <c r="D546" s="89">
        <v>1107.7888600000001</v>
      </c>
      <c r="E546" s="89">
        <v>956.02452000000005</v>
      </c>
      <c r="F546" s="89">
        <f>288.907+248.67871+338.9332</f>
        <v>876.51891000000001</v>
      </c>
      <c r="G546" s="18" t="s">
        <v>265</v>
      </c>
    </row>
    <row r="547" spans="1:7" s="1" customFormat="1" ht="31.5">
      <c r="A547" s="81" t="s">
        <v>264</v>
      </c>
      <c r="B547" s="90" t="s">
        <v>263</v>
      </c>
      <c r="C547" s="64" t="s">
        <v>128</v>
      </c>
      <c r="D547" s="89">
        <v>821.04926999999998</v>
      </c>
      <c r="E547" s="89">
        <f>129.5783+354.21447</f>
        <v>483.79277000000002</v>
      </c>
      <c r="F547" s="89">
        <f>129.5783+354.21447</f>
        <v>483.79277000000002</v>
      </c>
      <c r="G547" s="18" t="s">
        <v>260</v>
      </c>
    </row>
    <row r="548" spans="1:7" s="1" customFormat="1" ht="31.5">
      <c r="A548" s="81" t="s">
        <v>262</v>
      </c>
      <c r="B548" s="90" t="s">
        <v>261</v>
      </c>
      <c r="C548" s="64" t="s">
        <v>128</v>
      </c>
      <c r="D548" s="89">
        <v>97.119579999999999</v>
      </c>
      <c r="E548" s="89">
        <v>97.119579999999999</v>
      </c>
      <c r="F548" s="89">
        <v>97.119579999999999</v>
      </c>
      <c r="G548" s="18" t="s">
        <v>260</v>
      </c>
    </row>
    <row r="549" spans="1:7" s="1" customFormat="1" ht="31.5">
      <c r="A549" s="81" t="s">
        <v>259</v>
      </c>
      <c r="B549" s="90" t="s">
        <v>258</v>
      </c>
      <c r="C549" s="64" t="s">
        <v>128</v>
      </c>
      <c r="D549" s="89">
        <v>408.99641000000003</v>
      </c>
      <c r="E549" s="89">
        <v>408.99641000000003</v>
      </c>
      <c r="F549" s="89">
        <v>408.99641000000003</v>
      </c>
      <c r="G549" s="18" t="s">
        <v>257</v>
      </c>
    </row>
    <row r="550" spans="1:7" s="1" customFormat="1" ht="31.5">
      <c r="A550" s="81" t="s">
        <v>256</v>
      </c>
      <c r="B550" s="90" t="s">
        <v>255</v>
      </c>
      <c r="C550" s="64" t="s">
        <v>128</v>
      </c>
      <c r="D550" s="89">
        <v>1001.81956</v>
      </c>
      <c r="E550" s="89">
        <v>1001.81956</v>
      </c>
      <c r="F550" s="89">
        <v>1001.81956</v>
      </c>
      <c r="G550" s="18" t="s">
        <v>254</v>
      </c>
    </row>
    <row r="551" spans="1:7" s="1" customFormat="1" ht="31.5">
      <c r="A551" s="81" t="s">
        <v>253</v>
      </c>
      <c r="B551" s="90" t="s">
        <v>252</v>
      </c>
      <c r="C551" s="64" t="s">
        <v>128</v>
      </c>
      <c r="D551" s="89">
        <v>746.89305999999999</v>
      </c>
      <c r="E551" s="89">
        <f>39.5189+52.76191+93.74138</f>
        <v>186.02219000000002</v>
      </c>
      <c r="F551" s="89">
        <f>39.5189+52.76191+93.74138</f>
        <v>186.02219000000002</v>
      </c>
      <c r="G551" s="18" t="s">
        <v>251</v>
      </c>
    </row>
    <row r="552" spans="1:7" s="1" customFormat="1" ht="31.5">
      <c r="A552" s="81" t="s">
        <v>250</v>
      </c>
      <c r="B552" s="90" t="s">
        <v>249</v>
      </c>
      <c r="C552" s="64" t="s">
        <v>128</v>
      </c>
      <c r="D552" s="89">
        <v>78.521090000000001</v>
      </c>
      <c r="E552" s="89">
        <v>78.521090000000001</v>
      </c>
      <c r="F552" s="89">
        <v>78.521090000000001</v>
      </c>
      <c r="G552" s="18" t="s">
        <v>248</v>
      </c>
    </row>
    <row r="553" spans="1:7" s="1" customFormat="1" ht="31.5">
      <c r="A553" s="81" t="s">
        <v>247</v>
      </c>
      <c r="B553" s="90" t="s">
        <v>246</v>
      </c>
      <c r="C553" s="64"/>
      <c r="D553" s="89">
        <v>101.93600000000001</v>
      </c>
      <c r="E553" s="89">
        <v>0</v>
      </c>
      <c r="F553" s="89">
        <v>0</v>
      </c>
      <c r="G553" s="18"/>
    </row>
    <row r="554" spans="1:7" s="1" customFormat="1" ht="31.5">
      <c r="A554" s="81" t="s">
        <v>245</v>
      </c>
      <c r="B554" s="90" t="s">
        <v>244</v>
      </c>
      <c r="C554" s="64"/>
      <c r="D554" s="89">
        <v>572.95000000000005</v>
      </c>
      <c r="E554" s="89">
        <v>0</v>
      </c>
      <c r="F554" s="89">
        <v>0</v>
      </c>
      <c r="G554" s="18"/>
    </row>
    <row r="555" spans="1:7" s="1" customFormat="1" ht="31.5">
      <c r="A555" s="81" t="s">
        <v>243</v>
      </c>
      <c r="B555" s="90" t="s">
        <v>242</v>
      </c>
      <c r="C555" s="64"/>
      <c r="D555" s="89">
        <v>635.50599999999997</v>
      </c>
      <c r="E555" s="89">
        <v>0</v>
      </c>
      <c r="F555" s="89">
        <v>0</v>
      </c>
      <c r="G555" s="18"/>
    </row>
    <row r="556" spans="1:7" s="1" customFormat="1" ht="31.5">
      <c r="A556" s="81" t="s">
        <v>241</v>
      </c>
      <c r="B556" s="90" t="s">
        <v>240</v>
      </c>
      <c r="C556" s="64"/>
      <c r="D556" s="89">
        <v>400</v>
      </c>
      <c r="E556" s="89">
        <v>0</v>
      </c>
      <c r="F556" s="89">
        <v>0</v>
      </c>
      <c r="G556" s="18"/>
    </row>
    <row r="557" spans="1:7" s="1" customFormat="1" ht="31.5">
      <c r="A557" s="81" t="s">
        <v>239</v>
      </c>
      <c r="B557" s="90" t="s">
        <v>238</v>
      </c>
      <c r="C557" s="64"/>
      <c r="D557" s="89">
        <v>264.09199999999998</v>
      </c>
      <c r="E557" s="89">
        <v>0</v>
      </c>
      <c r="F557" s="89">
        <v>0</v>
      </c>
      <c r="G557" s="18"/>
    </row>
    <row r="558" spans="1:7" s="1" customFormat="1" ht="31.5">
      <c r="A558" s="18" t="s">
        <v>237</v>
      </c>
      <c r="B558" s="90" t="s">
        <v>236</v>
      </c>
      <c r="C558" s="64"/>
      <c r="D558" s="89">
        <v>600.61307999999997</v>
      </c>
      <c r="E558" s="38">
        <v>0</v>
      </c>
      <c r="F558" s="89">
        <v>0</v>
      </c>
      <c r="G558" s="18"/>
    </row>
    <row r="559" spans="1:7" s="1" customFormat="1" ht="31.5">
      <c r="A559" s="90" t="s">
        <v>235</v>
      </c>
      <c r="B559" s="90" t="s">
        <v>234</v>
      </c>
      <c r="C559" s="64"/>
      <c r="D559" s="89">
        <v>100</v>
      </c>
      <c r="E559" s="89">
        <v>0</v>
      </c>
      <c r="F559" s="89">
        <v>0</v>
      </c>
      <c r="G559" s="18"/>
    </row>
    <row r="560" spans="1:7" s="1" customFormat="1" ht="31.5">
      <c r="A560" s="90" t="s">
        <v>233</v>
      </c>
      <c r="B560" s="90" t="s">
        <v>232</v>
      </c>
      <c r="C560" s="64"/>
      <c r="D560" s="89">
        <v>954.78165999999999</v>
      </c>
      <c r="E560" s="89">
        <v>0</v>
      </c>
      <c r="F560" s="89">
        <v>0</v>
      </c>
      <c r="G560" s="18"/>
    </row>
    <row r="561" spans="1:7" s="1" customFormat="1" ht="31.5">
      <c r="A561" s="90" t="s">
        <v>231</v>
      </c>
      <c r="B561" s="90" t="s">
        <v>230</v>
      </c>
      <c r="C561" s="64"/>
      <c r="D561" s="89">
        <v>954.78165999999999</v>
      </c>
      <c r="E561" s="89">
        <v>0</v>
      </c>
      <c r="F561" s="89">
        <v>0</v>
      </c>
      <c r="G561" s="18"/>
    </row>
    <row r="562" spans="1:7" s="1" customFormat="1" ht="31.5">
      <c r="A562" s="90" t="s">
        <v>229</v>
      </c>
      <c r="B562" s="90" t="s">
        <v>228</v>
      </c>
      <c r="C562" s="64"/>
      <c r="D562" s="89">
        <v>250</v>
      </c>
      <c r="E562" s="38">
        <v>0</v>
      </c>
      <c r="F562" s="89">
        <v>0</v>
      </c>
      <c r="G562" s="18"/>
    </row>
    <row r="563" spans="1:7" s="1" customFormat="1">
      <c r="A563" s="90" t="s">
        <v>227</v>
      </c>
      <c r="B563" s="90" t="s">
        <v>227</v>
      </c>
      <c r="C563" s="64"/>
      <c r="D563" s="89">
        <v>456.89776999999998</v>
      </c>
      <c r="E563" s="38">
        <v>0</v>
      </c>
      <c r="F563" s="89">
        <v>0</v>
      </c>
      <c r="G563" s="18"/>
    </row>
    <row r="564" spans="1:7" s="1" customFormat="1">
      <c r="A564" s="90" t="s">
        <v>226</v>
      </c>
      <c r="B564" s="90" t="s">
        <v>226</v>
      </c>
      <c r="C564" s="64"/>
      <c r="D564" s="89">
        <v>700</v>
      </c>
      <c r="E564" s="38">
        <v>0</v>
      </c>
      <c r="F564" s="89">
        <v>0</v>
      </c>
      <c r="G564" s="18"/>
    </row>
    <row r="565" spans="1:7" s="1" customFormat="1" ht="78.75">
      <c r="A565" s="90" t="s">
        <v>155</v>
      </c>
      <c r="B565" s="90" t="s">
        <v>155</v>
      </c>
      <c r="C565" s="64"/>
      <c r="D565" s="38">
        <f>SUM(D566:D567)</f>
        <v>150</v>
      </c>
      <c r="E565" s="38">
        <v>0</v>
      </c>
      <c r="F565" s="89">
        <v>0</v>
      </c>
      <c r="G565" s="18"/>
    </row>
    <row r="566" spans="1:7" s="1" customFormat="1">
      <c r="A566" s="90" t="s">
        <v>225</v>
      </c>
      <c r="B566" s="90" t="s">
        <v>225</v>
      </c>
      <c r="C566" s="64"/>
      <c r="D566" s="38">
        <v>2.7</v>
      </c>
      <c r="E566" s="38">
        <v>0</v>
      </c>
      <c r="F566" s="89">
        <v>0</v>
      </c>
      <c r="G566" s="18"/>
    </row>
    <row r="567" spans="1:7" s="1" customFormat="1" ht="31.5">
      <c r="A567" s="90" t="s">
        <v>224</v>
      </c>
      <c r="B567" s="90" t="s">
        <v>224</v>
      </c>
      <c r="C567" s="64"/>
      <c r="D567" s="38">
        <v>147.30000000000001</v>
      </c>
      <c r="E567" s="38">
        <v>0</v>
      </c>
      <c r="F567" s="89">
        <v>0</v>
      </c>
      <c r="G567" s="18"/>
    </row>
    <row r="568" spans="1:7" s="1" customFormat="1" ht="31.5">
      <c r="A568" s="90" t="s">
        <v>223</v>
      </c>
      <c r="B568" s="18" t="s">
        <v>222</v>
      </c>
      <c r="C568" s="64" t="s">
        <v>128</v>
      </c>
      <c r="D568" s="38">
        <v>570.755</v>
      </c>
      <c r="E568" s="89">
        <v>425.71143999999998</v>
      </c>
      <c r="F568" s="89">
        <v>425.71143999999998</v>
      </c>
      <c r="G568" s="18" t="s">
        <v>221</v>
      </c>
    </row>
    <row r="569" spans="1:7" s="1" customFormat="1" ht="47.25">
      <c r="A569" s="90" t="s">
        <v>220</v>
      </c>
      <c r="B569" s="18" t="s">
        <v>219</v>
      </c>
      <c r="C569" s="64"/>
      <c r="D569" s="38">
        <v>230</v>
      </c>
      <c r="E569" s="38">
        <v>0</v>
      </c>
      <c r="F569" s="89">
        <v>0</v>
      </c>
      <c r="G569" s="18"/>
    </row>
    <row r="570" spans="1:7" s="1" customFormat="1" ht="47.25">
      <c r="A570" s="90" t="s">
        <v>218</v>
      </c>
      <c r="B570" s="18" t="s">
        <v>217</v>
      </c>
      <c r="C570" s="64"/>
      <c r="D570" s="38">
        <v>210</v>
      </c>
      <c r="E570" s="38">
        <v>0</v>
      </c>
      <c r="F570" s="89">
        <v>0</v>
      </c>
      <c r="G570" s="18"/>
    </row>
    <row r="571" spans="1:7" s="1" customFormat="1" ht="47.25">
      <c r="A571" s="90" t="s">
        <v>216</v>
      </c>
      <c r="B571" s="18" t="s">
        <v>215</v>
      </c>
      <c r="C571" s="64"/>
      <c r="D571" s="38">
        <v>180</v>
      </c>
      <c r="E571" s="38">
        <v>0</v>
      </c>
      <c r="F571" s="89">
        <v>0</v>
      </c>
      <c r="G571" s="18"/>
    </row>
    <row r="572" spans="1:7" s="1" customFormat="1" ht="78.75">
      <c r="A572" s="90" t="s">
        <v>155</v>
      </c>
      <c r="B572" s="90" t="s">
        <v>155</v>
      </c>
      <c r="C572" s="64"/>
      <c r="D572" s="38">
        <v>30</v>
      </c>
      <c r="E572" s="38">
        <v>0</v>
      </c>
      <c r="F572" s="89">
        <v>0</v>
      </c>
      <c r="G572" s="18"/>
    </row>
    <row r="573" spans="1:7" s="1" customFormat="1" ht="31.5">
      <c r="A573" s="90" t="s">
        <v>214</v>
      </c>
      <c r="B573" s="18" t="s">
        <v>213</v>
      </c>
      <c r="C573" s="64" t="s">
        <v>128</v>
      </c>
      <c r="D573" s="89">
        <v>686.447</v>
      </c>
      <c r="E573" s="89">
        <v>153.23455000000001</v>
      </c>
      <c r="F573" s="89">
        <v>153.23455000000001</v>
      </c>
      <c r="G573" s="18" t="s">
        <v>212</v>
      </c>
    </row>
    <row r="574" spans="1:7" s="1" customFormat="1" ht="31.5">
      <c r="A574" s="90" t="s">
        <v>211</v>
      </c>
      <c r="B574" s="18" t="s">
        <v>210</v>
      </c>
      <c r="C574" s="64"/>
      <c r="D574" s="89">
        <v>658.20699999999999</v>
      </c>
      <c r="E574" s="38">
        <v>0</v>
      </c>
      <c r="F574" s="89">
        <v>0</v>
      </c>
      <c r="G574" s="18"/>
    </row>
    <row r="575" spans="1:7" s="1" customFormat="1" ht="31.5">
      <c r="A575" s="90" t="s">
        <v>209</v>
      </c>
      <c r="B575" s="91" t="s">
        <v>208</v>
      </c>
      <c r="C575" s="64"/>
      <c r="D575" s="89">
        <v>539.81500000000005</v>
      </c>
      <c r="E575" s="38">
        <v>0</v>
      </c>
      <c r="F575" s="89">
        <v>0</v>
      </c>
      <c r="G575" s="18"/>
    </row>
    <row r="576" spans="1:7" s="1" customFormat="1" ht="31.5">
      <c r="A576" s="90" t="s">
        <v>207</v>
      </c>
      <c r="B576" s="81" t="s">
        <v>206</v>
      </c>
      <c r="C576" s="64" t="s">
        <v>128</v>
      </c>
      <c r="D576" s="89">
        <v>127.318</v>
      </c>
      <c r="E576" s="89">
        <v>129.89434</v>
      </c>
      <c r="F576" s="89">
        <v>129.89434</v>
      </c>
      <c r="G576" s="18" t="s">
        <v>205</v>
      </c>
    </row>
    <row r="577" spans="1:7" s="1" customFormat="1" ht="47.25">
      <c r="A577" s="90" t="s">
        <v>204</v>
      </c>
      <c r="B577" s="91" t="s">
        <v>203</v>
      </c>
      <c r="C577" s="64"/>
      <c r="D577" s="89">
        <v>155.20699999999999</v>
      </c>
      <c r="E577" s="38">
        <v>0</v>
      </c>
      <c r="F577" s="89">
        <v>0</v>
      </c>
      <c r="G577" s="18"/>
    </row>
    <row r="578" spans="1:7" s="1" customFormat="1" ht="47.25">
      <c r="A578" s="90" t="s">
        <v>202</v>
      </c>
      <c r="B578" s="91" t="s">
        <v>201</v>
      </c>
      <c r="C578" s="64" t="s">
        <v>176</v>
      </c>
      <c r="D578" s="89">
        <v>524.07000000000005</v>
      </c>
      <c r="E578" s="89">
        <v>1.61595</v>
      </c>
      <c r="F578" s="89">
        <v>1.61595</v>
      </c>
      <c r="G578" s="18" t="s">
        <v>175</v>
      </c>
    </row>
    <row r="579" spans="1:7" s="1" customFormat="1" ht="31.5">
      <c r="A579" s="90" t="s">
        <v>200</v>
      </c>
      <c r="B579" s="91" t="s">
        <v>199</v>
      </c>
      <c r="C579" s="64"/>
      <c r="D579" s="89">
        <v>1578.4549999999999</v>
      </c>
      <c r="E579" s="38">
        <v>0</v>
      </c>
      <c r="F579" s="89">
        <v>0</v>
      </c>
      <c r="G579" s="18"/>
    </row>
    <row r="580" spans="1:7" s="1" customFormat="1" ht="31.5">
      <c r="A580" s="90" t="s">
        <v>198</v>
      </c>
      <c r="B580" s="91" t="s">
        <v>197</v>
      </c>
      <c r="C580" s="64"/>
      <c r="D580" s="89">
        <v>319.26799999999997</v>
      </c>
      <c r="E580" s="38">
        <v>0</v>
      </c>
      <c r="F580" s="89">
        <v>0</v>
      </c>
      <c r="G580" s="18"/>
    </row>
    <row r="581" spans="1:7" s="1" customFormat="1" ht="31.5">
      <c r="A581" s="90" t="s">
        <v>196</v>
      </c>
      <c r="B581" s="18" t="s">
        <v>195</v>
      </c>
      <c r="C581" s="64"/>
      <c r="D581" s="89">
        <v>243.43700000000001</v>
      </c>
      <c r="E581" s="38">
        <v>0</v>
      </c>
      <c r="F581" s="89">
        <v>0</v>
      </c>
      <c r="G581" s="18"/>
    </row>
    <row r="582" spans="1:7" s="1" customFormat="1" ht="31.5">
      <c r="A582" s="90" t="s">
        <v>194</v>
      </c>
      <c r="B582" s="81" t="s">
        <v>193</v>
      </c>
      <c r="C582" s="64"/>
      <c r="D582" s="89">
        <v>380</v>
      </c>
      <c r="E582" s="38">
        <v>0</v>
      </c>
      <c r="F582" s="89">
        <v>0</v>
      </c>
      <c r="G582" s="18"/>
    </row>
    <row r="583" spans="1:7" s="1" customFormat="1" ht="47.25">
      <c r="A583" s="90" t="s">
        <v>192</v>
      </c>
      <c r="B583" s="81" t="s">
        <v>191</v>
      </c>
      <c r="C583" s="64"/>
      <c r="D583" s="89">
        <v>270</v>
      </c>
      <c r="E583" s="38">
        <v>0</v>
      </c>
      <c r="F583" s="89">
        <v>0</v>
      </c>
      <c r="G583" s="18"/>
    </row>
    <row r="584" spans="1:7" s="1" customFormat="1" ht="47.25">
      <c r="A584" s="90" t="s">
        <v>190</v>
      </c>
      <c r="B584" s="81" t="s">
        <v>189</v>
      </c>
      <c r="C584" s="64"/>
      <c r="D584" s="89">
        <v>210</v>
      </c>
      <c r="E584" s="38">
        <v>0</v>
      </c>
      <c r="F584" s="89">
        <v>0</v>
      </c>
      <c r="G584" s="18"/>
    </row>
    <row r="585" spans="1:7" s="1" customFormat="1" ht="47.25">
      <c r="A585" s="90" t="s">
        <v>188</v>
      </c>
      <c r="B585" s="81" t="s">
        <v>187</v>
      </c>
      <c r="C585" s="64"/>
      <c r="D585" s="89">
        <v>310</v>
      </c>
      <c r="E585" s="38">
        <v>0</v>
      </c>
      <c r="F585" s="89">
        <v>0</v>
      </c>
      <c r="G585" s="18"/>
    </row>
    <row r="586" spans="1:7" s="1" customFormat="1" ht="31.5">
      <c r="A586" s="90" t="s">
        <v>186</v>
      </c>
      <c r="B586" s="81" t="s">
        <v>185</v>
      </c>
      <c r="C586" s="64"/>
      <c r="D586" s="89">
        <v>310</v>
      </c>
      <c r="E586" s="38">
        <v>0</v>
      </c>
      <c r="F586" s="89">
        <v>0</v>
      </c>
      <c r="G586" s="18"/>
    </row>
    <row r="587" spans="1:7" s="1" customFormat="1" ht="47.25">
      <c r="A587" s="81" t="s">
        <v>184</v>
      </c>
      <c r="B587" s="81" t="s">
        <v>184</v>
      </c>
      <c r="C587" s="64"/>
      <c r="D587" s="38">
        <v>110</v>
      </c>
      <c r="E587" s="38">
        <v>0</v>
      </c>
      <c r="F587" s="38">
        <v>0</v>
      </c>
      <c r="G587" s="18"/>
    </row>
    <row r="588" spans="1:7" s="1" customFormat="1" ht="78.75">
      <c r="A588" s="90" t="s">
        <v>183</v>
      </c>
      <c r="B588" s="90" t="s">
        <v>183</v>
      </c>
      <c r="C588" s="64"/>
      <c r="D588" s="89">
        <v>100</v>
      </c>
      <c r="E588" s="89">
        <v>34.407600000000002</v>
      </c>
      <c r="F588" s="89">
        <f>SUM(F589:F595)</f>
        <v>34.407600000000002</v>
      </c>
      <c r="G588" s="18"/>
    </row>
    <row r="589" spans="1:7" s="1" customFormat="1" ht="63">
      <c r="A589" s="90" t="s">
        <v>182</v>
      </c>
      <c r="B589" s="90" t="s">
        <v>181</v>
      </c>
      <c r="C589" s="64"/>
      <c r="D589" s="89">
        <v>2.7</v>
      </c>
      <c r="E589" s="38">
        <v>0</v>
      </c>
      <c r="F589" s="89">
        <v>0</v>
      </c>
      <c r="G589" s="18"/>
    </row>
    <row r="590" spans="1:7" s="1" customFormat="1" ht="63">
      <c r="A590" s="90" t="s">
        <v>180</v>
      </c>
      <c r="B590" s="90" t="s">
        <v>179</v>
      </c>
      <c r="C590" s="64" t="s">
        <v>176</v>
      </c>
      <c r="D590" s="89">
        <v>2.7</v>
      </c>
      <c r="E590" s="89">
        <v>2.7</v>
      </c>
      <c r="F590" s="89">
        <v>2.7</v>
      </c>
      <c r="G590" s="18" t="s">
        <v>175</v>
      </c>
    </row>
    <row r="591" spans="1:7" s="1" customFormat="1" ht="63">
      <c r="A591" s="90" t="s">
        <v>178</v>
      </c>
      <c r="B591" s="90" t="s">
        <v>177</v>
      </c>
      <c r="C591" s="64" t="s">
        <v>176</v>
      </c>
      <c r="D591" s="89">
        <v>2.7</v>
      </c>
      <c r="E591" s="89">
        <v>2.7</v>
      </c>
      <c r="F591" s="89">
        <v>2.7</v>
      </c>
      <c r="G591" s="18" t="s">
        <v>175</v>
      </c>
    </row>
    <row r="592" spans="1:7" s="1" customFormat="1" ht="47.25">
      <c r="A592" s="90" t="s">
        <v>174</v>
      </c>
      <c r="B592" s="90" t="s">
        <v>173</v>
      </c>
      <c r="C592" s="64" t="s">
        <v>168</v>
      </c>
      <c r="D592" s="89">
        <v>9.6692</v>
      </c>
      <c r="E592" s="89">
        <v>9.6692</v>
      </c>
      <c r="F592" s="89">
        <v>9.6692</v>
      </c>
      <c r="G592" s="18" t="s">
        <v>167</v>
      </c>
    </row>
    <row r="593" spans="1:7" s="1" customFormat="1" ht="47.25">
      <c r="A593" s="90" t="s">
        <v>172</v>
      </c>
      <c r="B593" s="90" t="s">
        <v>171</v>
      </c>
      <c r="C593" s="64" t="s">
        <v>168</v>
      </c>
      <c r="D593" s="89">
        <v>9.6692</v>
      </c>
      <c r="E593" s="89">
        <v>9.6692</v>
      </c>
      <c r="F593" s="89">
        <v>9.6692</v>
      </c>
      <c r="G593" s="18" t="s">
        <v>167</v>
      </c>
    </row>
    <row r="594" spans="1:7" s="1" customFormat="1" ht="47.25">
      <c r="A594" s="90" t="s">
        <v>170</v>
      </c>
      <c r="B594" s="90" t="s">
        <v>169</v>
      </c>
      <c r="C594" s="64" t="s">
        <v>168</v>
      </c>
      <c r="D594" s="89">
        <v>9.6692</v>
      </c>
      <c r="E594" s="89">
        <v>9.6692</v>
      </c>
      <c r="F594" s="89">
        <v>9.6692</v>
      </c>
      <c r="G594" s="18" t="s">
        <v>167</v>
      </c>
    </row>
    <row r="595" spans="1:7" s="1" customFormat="1" ht="31.5">
      <c r="A595" s="90" t="s">
        <v>166</v>
      </c>
      <c r="B595" s="90" t="s">
        <v>166</v>
      </c>
      <c r="C595" s="64"/>
      <c r="D595" s="89">
        <v>62.892400000000002</v>
      </c>
      <c r="E595" s="38">
        <v>0</v>
      </c>
      <c r="F595" s="89">
        <v>0</v>
      </c>
      <c r="G595" s="18"/>
    </row>
    <row r="596" spans="1:7" s="1" customFormat="1" ht="31.5">
      <c r="A596" s="91" t="s">
        <v>165</v>
      </c>
      <c r="B596" s="91" t="s">
        <v>165</v>
      </c>
      <c r="C596" s="64"/>
      <c r="D596" s="38">
        <v>100</v>
      </c>
      <c r="E596" s="89">
        <v>0</v>
      </c>
      <c r="F596" s="89">
        <v>0</v>
      </c>
      <c r="G596" s="18"/>
    </row>
    <row r="597" spans="1:7" s="1" customFormat="1" ht="31.5">
      <c r="A597" s="91" t="s">
        <v>164</v>
      </c>
      <c r="B597" s="91" t="s">
        <v>164</v>
      </c>
      <c r="C597" s="64"/>
      <c r="D597" s="38">
        <v>578.46600000000001</v>
      </c>
      <c r="E597" s="89">
        <v>0</v>
      </c>
      <c r="F597" s="89">
        <v>0</v>
      </c>
      <c r="G597" s="18"/>
    </row>
    <row r="598" spans="1:7" s="1" customFormat="1" ht="31.5">
      <c r="A598" s="91" t="s">
        <v>163</v>
      </c>
      <c r="B598" s="91" t="s">
        <v>163</v>
      </c>
      <c r="C598" s="64"/>
      <c r="D598" s="38">
        <v>280.25599999999997</v>
      </c>
      <c r="E598" s="89">
        <v>0</v>
      </c>
      <c r="F598" s="89">
        <v>0</v>
      </c>
      <c r="G598" s="18"/>
    </row>
    <row r="599" spans="1:7" s="1" customFormat="1">
      <c r="A599" s="81" t="s">
        <v>162</v>
      </c>
      <c r="B599" s="81" t="s">
        <v>162</v>
      </c>
      <c r="C599" s="64"/>
      <c r="D599" s="38">
        <v>100</v>
      </c>
      <c r="E599" s="89">
        <v>0</v>
      </c>
      <c r="F599" s="89">
        <v>0</v>
      </c>
      <c r="G599" s="18"/>
    </row>
    <row r="600" spans="1:7" s="1" customFormat="1" ht="31.5">
      <c r="A600" s="81" t="s">
        <v>161</v>
      </c>
      <c r="B600" s="81" t="s">
        <v>161</v>
      </c>
      <c r="C600" s="64"/>
      <c r="D600" s="38">
        <v>297.87599999999998</v>
      </c>
      <c r="E600" s="89">
        <v>0</v>
      </c>
      <c r="F600" s="89">
        <v>0</v>
      </c>
      <c r="G600" s="18"/>
    </row>
    <row r="601" spans="1:7" s="1" customFormat="1" ht="31.5">
      <c r="A601" s="81" t="s">
        <v>160</v>
      </c>
      <c r="B601" s="81" t="s">
        <v>160</v>
      </c>
      <c r="C601" s="64"/>
      <c r="D601" s="38">
        <v>224.12100000000001</v>
      </c>
      <c r="E601" s="89">
        <v>0</v>
      </c>
      <c r="F601" s="89">
        <v>0</v>
      </c>
      <c r="G601" s="18"/>
    </row>
    <row r="602" spans="1:7" s="1" customFormat="1" ht="31.5">
      <c r="A602" s="81" t="s">
        <v>159</v>
      </c>
      <c r="B602" s="81" t="s">
        <v>159</v>
      </c>
      <c r="C602" s="64"/>
      <c r="D602" s="38">
        <v>188.29900000000001</v>
      </c>
      <c r="E602" s="89">
        <v>0</v>
      </c>
      <c r="F602" s="89">
        <v>0</v>
      </c>
      <c r="G602" s="18"/>
    </row>
    <row r="603" spans="1:7" s="1" customFormat="1" ht="31.5">
      <c r="A603" s="81" t="s">
        <v>158</v>
      </c>
      <c r="B603" s="81" t="s">
        <v>158</v>
      </c>
      <c r="C603" s="64"/>
      <c r="D603" s="38">
        <v>188.29900000000001</v>
      </c>
      <c r="E603" s="89">
        <v>0</v>
      </c>
      <c r="F603" s="89">
        <v>0</v>
      </c>
      <c r="G603" s="18"/>
    </row>
    <row r="604" spans="1:7" s="1" customFormat="1" ht="31.5">
      <c r="A604" s="81" t="s">
        <v>157</v>
      </c>
      <c r="B604" s="81" t="s">
        <v>157</v>
      </c>
      <c r="C604" s="64"/>
      <c r="D604" s="38">
        <v>280.49299999999999</v>
      </c>
      <c r="E604" s="89">
        <v>0</v>
      </c>
      <c r="F604" s="89">
        <v>0</v>
      </c>
      <c r="G604" s="18"/>
    </row>
    <row r="605" spans="1:7" s="1" customFormat="1" ht="63">
      <c r="A605" s="81" t="s">
        <v>156</v>
      </c>
      <c r="B605" s="81" t="s">
        <v>156</v>
      </c>
      <c r="C605" s="64"/>
      <c r="D605" s="89">
        <v>706.91399999999999</v>
      </c>
      <c r="E605" s="89">
        <v>0</v>
      </c>
      <c r="F605" s="89">
        <v>0</v>
      </c>
      <c r="G605" s="18"/>
    </row>
    <row r="606" spans="1:7" s="1" customFormat="1" ht="78.75">
      <c r="A606" s="90" t="s">
        <v>155</v>
      </c>
      <c r="B606" s="90" t="s">
        <v>155</v>
      </c>
      <c r="C606" s="64"/>
      <c r="D606" s="38">
        <v>50</v>
      </c>
      <c r="E606" s="89">
        <v>0</v>
      </c>
      <c r="F606" s="89">
        <v>0</v>
      </c>
      <c r="G606" s="18"/>
    </row>
    <row r="607" spans="1:7" s="1" customFormat="1" ht="110.25">
      <c r="A607" s="18" t="s">
        <v>154</v>
      </c>
      <c r="B607" s="18" t="s">
        <v>154</v>
      </c>
      <c r="C607" s="64"/>
      <c r="D607" s="89">
        <f>SUM(D608:D609)</f>
        <v>2100</v>
      </c>
      <c r="E607" s="89">
        <f>SUM(E608:E609)</f>
        <v>0</v>
      </c>
      <c r="F607" s="89">
        <f>SUM(F608:F609)</f>
        <v>0</v>
      </c>
      <c r="G607" s="64"/>
    </row>
    <row r="608" spans="1:7" s="1" customFormat="1">
      <c r="A608" s="63" t="s">
        <v>153</v>
      </c>
      <c r="B608" s="63" t="s">
        <v>153</v>
      </c>
      <c r="C608" s="64"/>
      <c r="D608" s="38">
        <v>1200</v>
      </c>
      <c r="E608" s="38">
        <v>0</v>
      </c>
      <c r="F608" s="89">
        <v>0</v>
      </c>
      <c r="G608" s="64"/>
    </row>
    <row r="609" spans="1:9" s="1" customFormat="1">
      <c r="A609" s="63" t="s">
        <v>152</v>
      </c>
      <c r="B609" s="63" t="s">
        <v>152</v>
      </c>
      <c r="C609" s="64"/>
      <c r="D609" s="38">
        <v>900</v>
      </c>
      <c r="E609" s="38">
        <v>0</v>
      </c>
      <c r="F609" s="89">
        <v>0</v>
      </c>
      <c r="G609" s="64"/>
    </row>
    <row r="610" spans="1:9" s="1" customFormat="1">
      <c r="A610" s="88" t="s">
        <v>151</v>
      </c>
      <c r="B610" s="87"/>
      <c r="C610" s="87"/>
      <c r="D610" s="32">
        <f>SUM(D390,D545,D607)</f>
        <v>92661.440999999992</v>
      </c>
      <c r="E610" s="32">
        <f>SUM(E390,E545,E607)</f>
        <v>12267.16</v>
      </c>
      <c r="F610" s="32">
        <f>SUM(F390,F545,F607)</f>
        <v>9903.3873600000006</v>
      </c>
      <c r="G610" s="74"/>
    </row>
    <row r="611" spans="1:9" s="1" customFormat="1" ht="15.75" customHeight="1">
      <c r="A611" s="73" t="s">
        <v>150</v>
      </c>
      <c r="B611" s="73"/>
      <c r="C611" s="73"/>
      <c r="D611" s="73"/>
      <c r="E611" s="73"/>
      <c r="F611" s="73"/>
      <c r="G611" s="73"/>
      <c r="H611" s="72"/>
      <c r="I611" s="72"/>
    </row>
    <row r="612" spans="1:9" s="1" customFormat="1" ht="78.75">
      <c r="A612" s="86" t="s">
        <v>149</v>
      </c>
      <c r="B612" s="84" t="s">
        <v>149</v>
      </c>
      <c r="C612" s="84" t="s">
        <v>148</v>
      </c>
      <c r="D612" s="85">
        <v>400</v>
      </c>
      <c r="E612" s="85">
        <v>0</v>
      </c>
      <c r="F612" s="85">
        <v>0</v>
      </c>
      <c r="G612" s="84"/>
    </row>
    <row r="613" spans="1:9" s="1" customFormat="1" ht="126">
      <c r="A613" s="83" t="s">
        <v>147</v>
      </c>
      <c r="B613" s="83" t="s">
        <v>147</v>
      </c>
      <c r="C613" s="64"/>
      <c r="D613" s="79">
        <v>422.73399999999998</v>
      </c>
      <c r="E613" s="79">
        <v>263.42500000000001</v>
      </c>
      <c r="F613" s="79">
        <v>0</v>
      </c>
      <c r="G613" s="64"/>
    </row>
    <row r="614" spans="1:9" s="1" customFormat="1" ht="220.5">
      <c r="A614" s="81" t="s">
        <v>146</v>
      </c>
      <c r="B614" s="81" t="s">
        <v>146</v>
      </c>
      <c r="C614" s="64"/>
      <c r="D614" s="79">
        <v>990.79899999999998</v>
      </c>
      <c r="E614" s="79">
        <v>50</v>
      </c>
      <c r="F614" s="79">
        <v>0</v>
      </c>
      <c r="G614" s="64"/>
    </row>
    <row r="615" spans="1:9" s="1" customFormat="1" ht="94.5">
      <c r="A615" s="17" t="s">
        <v>145</v>
      </c>
      <c r="B615" s="17" t="s">
        <v>145</v>
      </c>
      <c r="C615" s="64"/>
      <c r="D615" s="79">
        <v>1243.9449999999999</v>
      </c>
      <c r="E615" s="79">
        <v>0</v>
      </c>
      <c r="F615" s="79">
        <v>0</v>
      </c>
      <c r="G615" s="64"/>
    </row>
    <row r="616" spans="1:9" s="1" customFormat="1" ht="94.5">
      <c r="A616" s="82" t="s">
        <v>144</v>
      </c>
      <c r="B616" s="82" t="s">
        <v>144</v>
      </c>
      <c r="C616" s="64"/>
      <c r="D616" s="79">
        <v>9782.9719999999998</v>
      </c>
      <c r="E616" s="79">
        <v>0</v>
      </c>
      <c r="F616" s="79">
        <v>0</v>
      </c>
      <c r="G616" s="64"/>
    </row>
    <row r="617" spans="1:9" s="1" customFormat="1" ht="94.5">
      <c r="A617" s="82" t="s">
        <v>143</v>
      </c>
      <c r="B617" s="82" t="s">
        <v>143</v>
      </c>
      <c r="C617" s="64"/>
      <c r="D617" s="79">
        <v>10083.047</v>
      </c>
      <c r="E617" s="79">
        <v>0</v>
      </c>
      <c r="F617" s="79">
        <v>0</v>
      </c>
      <c r="G617" s="64"/>
    </row>
    <row r="618" spans="1:9" s="1" customFormat="1" ht="141.75">
      <c r="A618" s="81" t="s">
        <v>142</v>
      </c>
      <c r="B618" s="81" t="s">
        <v>142</v>
      </c>
      <c r="C618" s="64"/>
      <c r="D618" s="79">
        <v>1483.2370000000001</v>
      </c>
      <c r="E618" s="79">
        <v>0</v>
      </c>
      <c r="F618" s="79">
        <v>0</v>
      </c>
      <c r="G618" s="64"/>
    </row>
    <row r="619" spans="1:9" s="1" customFormat="1" ht="141.75">
      <c r="A619" s="81" t="s">
        <v>141</v>
      </c>
      <c r="B619" s="81" t="s">
        <v>141</v>
      </c>
      <c r="C619" s="64"/>
      <c r="D619" s="79">
        <v>57.792000000000002</v>
      </c>
      <c r="E619" s="79">
        <v>0</v>
      </c>
      <c r="F619" s="79">
        <v>0</v>
      </c>
      <c r="G619" s="64"/>
    </row>
    <row r="620" spans="1:9" s="1" customFormat="1" ht="94.5">
      <c r="A620" s="81" t="s">
        <v>140</v>
      </c>
      <c r="B620" s="81" t="s">
        <v>140</v>
      </c>
      <c r="C620" s="64"/>
      <c r="D620" s="79">
        <v>44.502000000000002</v>
      </c>
      <c r="E620" s="79">
        <v>0</v>
      </c>
      <c r="F620" s="79">
        <v>0</v>
      </c>
      <c r="G620" s="64"/>
    </row>
    <row r="621" spans="1:9" s="1" customFormat="1" ht="63">
      <c r="A621" s="81" t="s">
        <v>139</v>
      </c>
      <c r="B621" s="81" t="s">
        <v>139</v>
      </c>
      <c r="C621" s="64"/>
      <c r="D621" s="79">
        <v>1000</v>
      </c>
      <c r="E621" s="79">
        <v>0</v>
      </c>
      <c r="F621" s="79">
        <v>0</v>
      </c>
      <c r="G621" s="64"/>
    </row>
    <row r="622" spans="1:9" s="1" customFormat="1" ht="94.5">
      <c r="A622" s="18" t="s">
        <v>138</v>
      </c>
      <c r="B622" s="18" t="s">
        <v>138</v>
      </c>
      <c r="C622" s="64"/>
      <c r="D622" s="79">
        <v>4200</v>
      </c>
      <c r="E622" s="79">
        <v>0</v>
      </c>
      <c r="F622" s="79">
        <v>0</v>
      </c>
      <c r="G622" s="64"/>
    </row>
    <row r="623" spans="1:9" s="1" customFormat="1" ht="110.25">
      <c r="A623" s="81" t="s">
        <v>137</v>
      </c>
      <c r="B623" s="81" t="s">
        <v>137</v>
      </c>
      <c r="C623" s="80" t="s">
        <v>136</v>
      </c>
      <c r="D623" s="79">
        <v>1050</v>
      </c>
      <c r="E623" s="79">
        <v>136.57499999999999</v>
      </c>
      <c r="F623" s="79">
        <v>136.57419999999999</v>
      </c>
      <c r="G623" s="18" t="s">
        <v>135</v>
      </c>
    </row>
    <row r="624" spans="1:9" s="1" customFormat="1" ht="126">
      <c r="A624" s="48" t="s">
        <v>134</v>
      </c>
      <c r="B624" s="48" t="s">
        <v>134</v>
      </c>
      <c r="C624" s="69"/>
      <c r="D624" s="77">
        <v>450</v>
      </c>
      <c r="E624" s="77">
        <v>0</v>
      </c>
      <c r="F624" s="76">
        <v>0</v>
      </c>
      <c r="G624" s="69"/>
    </row>
    <row r="625" spans="1:7" s="1" customFormat="1" ht="110.25">
      <c r="A625" s="48" t="s">
        <v>133</v>
      </c>
      <c r="B625" s="48" t="s">
        <v>133</v>
      </c>
      <c r="C625" s="69"/>
      <c r="D625" s="77">
        <v>1520</v>
      </c>
      <c r="E625" s="77">
        <v>0</v>
      </c>
      <c r="F625" s="76">
        <v>0</v>
      </c>
      <c r="G625" s="69"/>
    </row>
    <row r="626" spans="1:7" s="1" customFormat="1" ht="94.5">
      <c r="A626" s="48" t="s">
        <v>132</v>
      </c>
      <c r="B626" s="48" t="s">
        <v>132</v>
      </c>
      <c r="C626" s="69"/>
      <c r="D626" s="77">
        <v>33.7316</v>
      </c>
      <c r="E626" s="77">
        <v>0</v>
      </c>
      <c r="F626" s="76">
        <v>0</v>
      </c>
      <c r="G626" s="69"/>
    </row>
    <row r="627" spans="1:7" s="1" customFormat="1" ht="94.5">
      <c r="A627" s="48" t="s">
        <v>131</v>
      </c>
      <c r="B627" s="48" t="s">
        <v>131</v>
      </c>
      <c r="C627" s="69"/>
      <c r="D627" s="77">
        <v>40.392000000000003</v>
      </c>
      <c r="E627" s="77">
        <v>0</v>
      </c>
      <c r="F627" s="76">
        <v>0</v>
      </c>
      <c r="G627" s="69"/>
    </row>
    <row r="628" spans="1:7" s="1" customFormat="1" ht="94.5">
      <c r="A628" s="48" t="s">
        <v>130</v>
      </c>
      <c r="B628" s="48" t="s">
        <v>130</v>
      </c>
      <c r="C628" s="69"/>
      <c r="D628" s="77">
        <v>33.887599999999999</v>
      </c>
      <c r="E628" s="77">
        <v>0</v>
      </c>
      <c r="F628" s="76">
        <v>0</v>
      </c>
      <c r="G628" s="69"/>
    </row>
    <row r="629" spans="1:7" s="1" customFormat="1" ht="94.5">
      <c r="A629" s="52" t="s">
        <v>129</v>
      </c>
      <c r="B629" s="52" t="s">
        <v>129</v>
      </c>
      <c r="C629" s="78" t="s">
        <v>128</v>
      </c>
      <c r="D629" s="77">
        <v>867.66308000000004</v>
      </c>
      <c r="E629" s="77">
        <v>660</v>
      </c>
      <c r="F629" s="77">
        <v>334.21739000000002</v>
      </c>
      <c r="G629" s="52" t="s">
        <v>127</v>
      </c>
    </row>
    <row r="630" spans="1:7" s="1" customFormat="1" ht="94.5">
      <c r="A630" s="48" t="s">
        <v>126</v>
      </c>
      <c r="B630" s="48" t="s">
        <v>126</v>
      </c>
      <c r="C630" s="69"/>
      <c r="D630" s="77">
        <v>1534.1466</v>
      </c>
      <c r="E630" s="77">
        <v>0</v>
      </c>
      <c r="F630" s="76">
        <v>0</v>
      </c>
      <c r="G630" s="69"/>
    </row>
    <row r="631" spans="1:7" s="1" customFormat="1" ht="94.5">
      <c r="A631" s="48" t="s">
        <v>125</v>
      </c>
      <c r="B631" s="48" t="s">
        <v>125</v>
      </c>
      <c r="C631" s="69"/>
      <c r="D631" s="77">
        <v>1613.683</v>
      </c>
      <c r="E631" s="77">
        <v>0</v>
      </c>
      <c r="F631" s="76">
        <v>0</v>
      </c>
      <c r="G631" s="69"/>
    </row>
    <row r="632" spans="1:7" s="1" customFormat="1" ht="94.5">
      <c r="A632" s="48" t="s">
        <v>124</v>
      </c>
      <c r="B632" s="48" t="s">
        <v>124</v>
      </c>
      <c r="C632" s="69"/>
      <c r="D632" s="77">
        <v>1384.01305</v>
      </c>
      <c r="E632" s="77">
        <v>0</v>
      </c>
      <c r="F632" s="76">
        <v>0</v>
      </c>
      <c r="G632" s="69"/>
    </row>
    <row r="633" spans="1:7" s="1" customFormat="1" ht="94.5">
      <c r="A633" s="48" t="s">
        <v>123</v>
      </c>
      <c r="B633" s="48" t="s">
        <v>123</v>
      </c>
      <c r="C633" s="69"/>
      <c r="D633" s="77">
        <v>447.94108</v>
      </c>
      <c r="E633" s="77">
        <v>0</v>
      </c>
      <c r="F633" s="76">
        <v>0</v>
      </c>
      <c r="G633" s="69"/>
    </row>
    <row r="634" spans="1:7" s="1" customFormat="1" ht="78.75">
      <c r="A634" s="48" t="s">
        <v>122</v>
      </c>
      <c r="B634" s="48" t="s">
        <v>122</v>
      </c>
      <c r="C634" s="69"/>
      <c r="D634" s="77">
        <v>1486.9030700000001</v>
      </c>
      <c r="E634" s="77">
        <v>0</v>
      </c>
      <c r="F634" s="76">
        <v>0</v>
      </c>
      <c r="G634" s="69"/>
    </row>
    <row r="635" spans="1:7" s="1" customFormat="1" ht="94.5">
      <c r="A635" s="48" t="s">
        <v>121</v>
      </c>
      <c r="B635" s="48" t="s">
        <v>121</v>
      </c>
      <c r="C635" s="69"/>
      <c r="D635" s="77">
        <v>1266.8463200000001</v>
      </c>
      <c r="E635" s="77">
        <v>0</v>
      </c>
      <c r="F635" s="76">
        <v>0</v>
      </c>
      <c r="G635" s="69"/>
    </row>
    <row r="636" spans="1:7" s="1" customFormat="1" ht="78.75">
      <c r="A636" s="48" t="s">
        <v>120</v>
      </c>
      <c r="B636" s="48" t="s">
        <v>120</v>
      </c>
      <c r="C636" s="69"/>
      <c r="D636" s="77">
        <v>2005.3320000000001</v>
      </c>
      <c r="E636" s="77">
        <v>0</v>
      </c>
      <c r="F636" s="76">
        <v>0</v>
      </c>
      <c r="G636" s="69"/>
    </row>
    <row r="637" spans="1:7" s="1" customFormat="1" ht="94.5">
      <c r="A637" s="48" t="s">
        <v>119</v>
      </c>
      <c r="B637" s="48" t="s">
        <v>119</v>
      </c>
      <c r="C637" s="33"/>
      <c r="D637" s="77">
        <v>2491.5</v>
      </c>
      <c r="E637" s="77">
        <v>0</v>
      </c>
      <c r="F637" s="76">
        <v>0</v>
      </c>
      <c r="G637" s="41"/>
    </row>
    <row r="638" spans="1:7" s="1" customFormat="1" ht="78.75">
      <c r="A638" s="48" t="s">
        <v>118</v>
      </c>
      <c r="B638" s="48" t="s">
        <v>118</v>
      </c>
      <c r="C638" s="33"/>
      <c r="D638" s="53">
        <v>67.991200000000006</v>
      </c>
      <c r="E638" s="53">
        <v>0</v>
      </c>
      <c r="F638" s="45">
        <v>0</v>
      </c>
      <c r="G638" s="41"/>
    </row>
    <row r="639" spans="1:7" s="1" customFormat="1" ht="110.25">
      <c r="A639" s="48" t="s">
        <v>117</v>
      </c>
      <c r="B639" s="48" t="s">
        <v>117</v>
      </c>
      <c r="C639" s="33"/>
      <c r="D639" s="53">
        <v>36.744</v>
      </c>
      <c r="E639" s="53">
        <v>0</v>
      </c>
      <c r="F639" s="53">
        <v>0</v>
      </c>
      <c r="G639" s="41"/>
    </row>
    <row r="640" spans="1:7" s="1" customFormat="1" ht="94.5">
      <c r="A640" s="48" t="s">
        <v>116</v>
      </c>
      <c r="B640" s="48" t="s">
        <v>116</v>
      </c>
      <c r="C640" s="33"/>
      <c r="D640" s="53">
        <v>35.3172</v>
      </c>
      <c r="E640" s="53">
        <v>0</v>
      </c>
      <c r="F640" s="53">
        <v>0</v>
      </c>
      <c r="G640" s="41"/>
    </row>
    <row r="641" spans="1:9" s="1" customFormat="1" ht="94.5">
      <c r="A641" s="48" t="s">
        <v>115</v>
      </c>
      <c r="B641" s="48" t="s">
        <v>115</v>
      </c>
      <c r="C641" s="33"/>
      <c r="D641" s="53">
        <v>42.367199999999997</v>
      </c>
      <c r="E641" s="53">
        <v>0</v>
      </c>
      <c r="F641" s="53">
        <v>0</v>
      </c>
      <c r="G641" s="41"/>
    </row>
    <row r="642" spans="1:9" s="1" customFormat="1" ht="78.75">
      <c r="A642" s="48" t="s">
        <v>114</v>
      </c>
      <c r="B642" s="48" t="s">
        <v>114</v>
      </c>
      <c r="C642" s="33"/>
      <c r="D642" s="53">
        <v>44.73</v>
      </c>
      <c r="E642" s="53">
        <v>0</v>
      </c>
      <c r="F642" s="53">
        <v>0</v>
      </c>
      <c r="G642" s="41"/>
    </row>
    <row r="643" spans="1:9" s="1" customFormat="1" ht="189">
      <c r="A643" s="48" t="s">
        <v>113</v>
      </c>
      <c r="B643" s="48" t="s">
        <v>112</v>
      </c>
      <c r="C643" s="33"/>
      <c r="D643" s="53">
        <v>998</v>
      </c>
      <c r="E643" s="53">
        <v>0</v>
      </c>
      <c r="F643" s="53">
        <v>0</v>
      </c>
      <c r="G643" s="41"/>
    </row>
    <row r="644" spans="1:9" s="1" customFormat="1">
      <c r="A644" s="35" t="s">
        <v>111</v>
      </c>
      <c r="B644" s="54"/>
      <c r="C644" s="54"/>
      <c r="D644" s="75">
        <f>SUM(D612:D643)</f>
        <v>47160.216999999997</v>
      </c>
      <c r="E644" s="75">
        <f>SUM(E612:E643)</f>
        <v>1110</v>
      </c>
      <c r="F644" s="75">
        <f>SUM(F612:F643)</f>
        <v>470.79159000000004</v>
      </c>
      <c r="G644" s="74"/>
    </row>
    <row r="645" spans="1:9" s="1" customFormat="1" ht="15.75" customHeight="1">
      <c r="A645" s="73" t="s">
        <v>110</v>
      </c>
      <c r="B645" s="73"/>
      <c r="C645" s="73"/>
      <c r="D645" s="73"/>
      <c r="E645" s="73"/>
      <c r="F645" s="73"/>
      <c r="G645" s="73"/>
      <c r="H645" s="72"/>
      <c r="I645" s="72"/>
    </row>
    <row r="646" spans="1:9" s="1" customFormat="1" ht="63">
      <c r="A646" s="18" t="s">
        <v>109</v>
      </c>
      <c r="B646" s="69" t="s">
        <v>108</v>
      </c>
      <c r="C646" s="54"/>
      <c r="D646" s="53">
        <v>100</v>
      </c>
      <c r="E646" s="53">
        <v>0</v>
      </c>
      <c r="F646" s="53">
        <v>0</v>
      </c>
      <c r="G646" s="31"/>
      <c r="I646" s="30"/>
    </row>
    <row r="647" spans="1:9" s="1" customFormat="1" ht="78.75">
      <c r="A647" s="52" t="s">
        <v>107</v>
      </c>
      <c r="B647" s="69" t="s">
        <v>106</v>
      </c>
      <c r="C647" s="54"/>
      <c r="D647" s="53">
        <v>100</v>
      </c>
      <c r="E647" s="53">
        <v>0</v>
      </c>
      <c r="F647" s="53">
        <v>0</v>
      </c>
      <c r="G647" s="31"/>
      <c r="I647" s="71"/>
    </row>
    <row r="648" spans="1:9" s="1" customFormat="1" ht="78.75">
      <c r="A648" s="70" t="s">
        <v>105</v>
      </c>
      <c r="B648" s="69" t="s">
        <v>104</v>
      </c>
      <c r="C648" s="54"/>
      <c r="D648" s="53">
        <v>100</v>
      </c>
      <c r="E648" s="53">
        <v>0</v>
      </c>
      <c r="F648" s="53">
        <v>0</v>
      </c>
      <c r="G648" s="31"/>
      <c r="I648" s="68"/>
    </row>
    <row r="649" spans="1:9" s="1" customFormat="1" ht="78.75">
      <c r="A649" s="70" t="s">
        <v>103</v>
      </c>
      <c r="B649" s="69" t="s">
        <v>102</v>
      </c>
      <c r="C649" s="54"/>
      <c r="D649" s="53">
        <v>100</v>
      </c>
      <c r="E649" s="53">
        <v>0</v>
      </c>
      <c r="F649" s="53">
        <v>0</v>
      </c>
      <c r="G649" s="31"/>
      <c r="I649" s="68"/>
    </row>
    <row r="650" spans="1:9" s="1" customFormat="1" ht="78.75">
      <c r="A650" s="70" t="s">
        <v>101</v>
      </c>
      <c r="B650" s="69" t="s">
        <v>100</v>
      </c>
      <c r="C650" s="54"/>
      <c r="D650" s="53">
        <v>100</v>
      </c>
      <c r="E650" s="53">
        <v>0</v>
      </c>
      <c r="F650" s="53">
        <v>0</v>
      </c>
      <c r="G650" s="31"/>
      <c r="I650" s="68"/>
    </row>
    <row r="651" spans="1:9" s="1" customFormat="1" ht="110.25">
      <c r="A651" s="52" t="s">
        <v>99</v>
      </c>
      <c r="B651" s="69" t="s">
        <v>99</v>
      </c>
      <c r="C651" s="54"/>
      <c r="D651" s="53">
        <v>500</v>
      </c>
      <c r="E651" s="53">
        <v>0</v>
      </c>
      <c r="F651" s="53">
        <v>0</v>
      </c>
      <c r="G651" s="31"/>
      <c r="I651" s="68"/>
    </row>
    <row r="652" spans="1:9" s="1" customFormat="1">
      <c r="A652" s="60" t="s">
        <v>98</v>
      </c>
      <c r="B652" s="59"/>
      <c r="C652" s="59"/>
      <c r="D652" s="58">
        <f>SUM(D646:D651)</f>
        <v>1000</v>
      </c>
      <c r="E652" s="58">
        <f>SUM(E646:E651)</f>
        <v>0</v>
      </c>
      <c r="F652" s="58">
        <f>SUM(F646:F651)</f>
        <v>0</v>
      </c>
      <c r="G652" s="31"/>
      <c r="I652" s="30"/>
    </row>
    <row r="653" spans="1:9" s="1" customFormat="1">
      <c r="A653" s="67" t="s">
        <v>97</v>
      </c>
      <c r="B653" s="67"/>
      <c r="C653" s="67"/>
      <c r="D653" s="67"/>
      <c r="E653" s="67"/>
      <c r="F653" s="67"/>
      <c r="G653" s="67"/>
      <c r="H653" s="66"/>
      <c r="I653" s="66"/>
    </row>
    <row r="654" spans="1:9" s="1" customFormat="1" ht="63">
      <c r="A654" s="65" t="s">
        <v>96</v>
      </c>
      <c r="B654" s="65" t="s">
        <v>96</v>
      </c>
      <c r="C654" s="59"/>
      <c r="D654" s="61">
        <v>1000</v>
      </c>
      <c r="E654" s="43">
        <v>0</v>
      </c>
      <c r="F654" s="38">
        <v>0</v>
      </c>
      <c r="G654" s="31"/>
      <c r="I654" s="30"/>
    </row>
    <row r="655" spans="1:9" s="1" customFormat="1" ht="94.5">
      <c r="A655" s="65" t="s">
        <v>95</v>
      </c>
      <c r="B655" s="65" t="s">
        <v>95</v>
      </c>
      <c r="C655" s="59"/>
      <c r="D655" s="61">
        <v>24400</v>
      </c>
      <c r="E655" s="43">
        <v>0</v>
      </c>
      <c r="F655" s="38">
        <v>0</v>
      </c>
      <c r="G655" s="31"/>
      <c r="I655" s="30"/>
    </row>
    <row r="656" spans="1:9" s="1" customFormat="1" ht="78.75">
      <c r="A656" s="40" t="s">
        <v>94</v>
      </c>
      <c r="B656" s="40" t="s">
        <v>94</v>
      </c>
      <c r="C656" s="59"/>
      <c r="D656" s="61">
        <v>1000</v>
      </c>
      <c r="E656" s="43">
        <v>0</v>
      </c>
      <c r="F656" s="38">
        <v>0</v>
      </c>
      <c r="G656" s="31"/>
      <c r="I656" s="30"/>
    </row>
    <row r="657" spans="1:9" s="1" customFormat="1" ht="110.25">
      <c r="A657" s="40" t="s">
        <v>93</v>
      </c>
      <c r="B657" s="40" t="s">
        <v>93</v>
      </c>
      <c r="C657" s="64" t="s">
        <v>92</v>
      </c>
      <c r="D657" s="61">
        <v>10772.036</v>
      </c>
      <c r="E657" s="61">
        <v>463</v>
      </c>
      <c r="F657" s="38">
        <v>12.744</v>
      </c>
      <c r="G657" s="63" t="s">
        <v>91</v>
      </c>
      <c r="I657" s="62"/>
    </row>
    <row r="658" spans="1:9" s="1" customFormat="1" ht="110.25">
      <c r="A658" s="40" t="s">
        <v>90</v>
      </c>
      <c r="B658" s="40" t="s">
        <v>90</v>
      </c>
      <c r="C658" s="59"/>
      <c r="D658" s="61">
        <v>9006.884</v>
      </c>
      <c r="E658" s="38">
        <v>0</v>
      </c>
      <c r="F658" s="38">
        <v>0</v>
      </c>
      <c r="G658" s="31"/>
      <c r="I658" s="30"/>
    </row>
    <row r="659" spans="1:9" s="1" customFormat="1" ht="78.75">
      <c r="A659" s="40" t="s">
        <v>89</v>
      </c>
      <c r="B659" s="40" t="s">
        <v>89</v>
      </c>
      <c r="C659" s="59"/>
      <c r="D659" s="61">
        <v>115.58</v>
      </c>
      <c r="E659" s="38">
        <v>0</v>
      </c>
      <c r="F659" s="38">
        <v>0</v>
      </c>
      <c r="G659" s="31"/>
      <c r="I659" s="30"/>
    </row>
    <row r="660" spans="1:9" s="1" customFormat="1" ht="63">
      <c r="A660" s="40" t="s">
        <v>88</v>
      </c>
      <c r="B660" s="40" t="s">
        <v>88</v>
      </c>
      <c r="C660" s="59"/>
      <c r="D660" s="61">
        <v>1000</v>
      </c>
      <c r="E660" s="38">
        <v>0</v>
      </c>
      <c r="F660" s="38">
        <v>0</v>
      </c>
      <c r="G660" s="31"/>
      <c r="I660" s="30"/>
    </row>
    <row r="661" spans="1:9" s="1" customFormat="1" ht="110.25">
      <c r="A661" s="40" t="s">
        <v>87</v>
      </c>
      <c r="B661" s="40" t="s">
        <v>87</v>
      </c>
      <c r="C661" s="59"/>
      <c r="D661" s="61">
        <v>1000</v>
      </c>
      <c r="E661" s="38">
        <v>0</v>
      </c>
      <c r="F661" s="38">
        <v>0</v>
      </c>
      <c r="G661" s="31"/>
      <c r="I661" s="30"/>
    </row>
    <row r="662" spans="1:9" s="1" customFormat="1" ht="47.25">
      <c r="A662" s="40" t="s">
        <v>86</v>
      </c>
      <c r="B662" s="40" t="s">
        <v>86</v>
      </c>
      <c r="C662" s="59"/>
      <c r="D662" s="61">
        <v>10164</v>
      </c>
      <c r="E662" s="38">
        <v>0</v>
      </c>
      <c r="F662" s="38">
        <v>0</v>
      </c>
      <c r="G662" s="31"/>
      <c r="I662" s="30"/>
    </row>
    <row r="663" spans="1:9" s="1" customFormat="1">
      <c r="A663" s="60" t="s">
        <v>85</v>
      </c>
      <c r="B663" s="59"/>
      <c r="C663" s="59"/>
      <c r="D663" s="58">
        <f>SUM(D654:D662)</f>
        <v>58458.5</v>
      </c>
      <c r="E663" s="58">
        <f>SUM(E654:E662)</f>
        <v>463</v>
      </c>
      <c r="F663" s="58">
        <f>SUM(F654:F662)</f>
        <v>12.744</v>
      </c>
      <c r="G663" s="31"/>
      <c r="I663" s="30"/>
    </row>
    <row r="664" spans="1:9" s="1" customFormat="1" ht="15.75" customHeight="1">
      <c r="A664" s="57" t="s">
        <v>84</v>
      </c>
      <c r="B664" s="57"/>
      <c r="C664" s="57"/>
      <c r="D664" s="57"/>
      <c r="E664" s="57"/>
      <c r="F664" s="57"/>
      <c r="G664" s="57"/>
      <c r="H664" s="56"/>
      <c r="I664" s="56"/>
    </row>
    <row r="665" spans="1:9" s="1" customFormat="1" ht="141.75">
      <c r="A665" s="55" t="s">
        <v>83</v>
      </c>
      <c r="B665" s="55" t="s">
        <v>83</v>
      </c>
      <c r="C665" s="44"/>
      <c r="D665" s="43">
        <v>593.81700000000001</v>
      </c>
      <c r="E665" s="43">
        <v>0</v>
      </c>
      <c r="F665" s="45">
        <v>0</v>
      </c>
      <c r="G665" s="37"/>
      <c r="I665" s="47"/>
    </row>
    <row r="666" spans="1:9" s="1" customFormat="1" ht="110.25">
      <c r="A666" s="50" t="s">
        <v>82</v>
      </c>
      <c r="B666" s="50" t="s">
        <v>82</v>
      </c>
      <c r="C666" s="44"/>
      <c r="D666" s="43">
        <v>500</v>
      </c>
      <c r="E666" s="43">
        <v>0</v>
      </c>
      <c r="F666" s="45">
        <v>0</v>
      </c>
      <c r="G666" s="37"/>
      <c r="I666" s="47"/>
    </row>
    <row r="667" spans="1:9" s="1" customFormat="1" ht="141.75">
      <c r="A667" s="50" t="s">
        <v>81</v>
      </c>
      <c r="B667" s="50" t="s">
        <v>81</v>
      </c>
      <c r="C667" s="44"/>
      <c r="D667" s="43">
        <v>327.96600000000001</v>
      </c>
      <c r="E667" s="43">
        <v>0</v>
      </c>
      <c r="F667" s="45">
        <v>0</v>
      </c>
      <c r="G667" s="37"/>
      <c r="I667" s="47"/>
    </row>
    <row r="668" spans="1:9" s="1" customFormat="1" ht="126">
      <c r="A668" s="18" t="s">
        <v>80</v>
      </c>
      <c r="B668" s="18" t="s">
        <v>80</v>
      </c>
      <c r="C668" s="44"/>
      <c r="D668" s="43">
        <v>177.35300000000001</v>
      </c>
      <c r="E668" s="43">
        <v>0</v>
      </c>
      <c r="F668" s="45">
        <v>0</v>
      </c>
      <c r="G668" s="37"/>
      <c r="I668" s="47"/>
    </row>
    <row r="669" spans="1:9" s="1" customFormat="1" ht="110.25">
      <c r="A669" s="18" t="s">
        <v>79</v>
      </c>
      <c r="B669" s="18" t="s">
        <v>79</v>
      </c>
      <c r="C669" s="44"/>
      <c r="D669" s="43">
        <v>300</v>
      </c>
      <c r="E669" s="43">
        <v>0</v>
      </c>
      <c r="F669" s="45">
        <v>0</v>
      </c>
      <c r="G669" s="37"/>
      <c r="I669" s="47"/>
    </row>
    <row r="670" spans="1:9" s="1" customFormat="1" ht="110.25">
      <c r="A670" s="18" t="s">
        <v>78</v>
      </c>
      <c r="B670" s="18" t="s">
        <v>78</v>
      </c>
      <c r="C670" s="44"/>
      <c r="D670" s="43">
        <v>114.14700000000001</v>
      </c>
      <c r="E670" s="43">
        <v>0</v>
      </c>
      <c r="F670" s="45">
        <v>0</v>
      </c>
      <c r="G670" s="37"/>
      <c r="I670" s="47"/>
    </row>
    <row r="671" spans="1:9" s="1" customFormat="1" ht="94.5">
      <c r="A671" s="18" t="s">
        <v>77</v>
      </c>
      <c r="B671" s="18" t="s">
        <v>77</v>
      </c>
      <c r="C671" s="44"/>
      <c r="D671" s="43">
        <v>206.76400000000001</v>
      </c>
      <c r="E671" s="43">
        <v>0</v>
      </c>
      <c r="F671" s="45">
        <v>0</v>
      </c>
      <c r="G671" s="37"/>
      <c r="I671" s="47"/>
    </row>
    <row r="672" spans="1:9" s="1" customFormat="1" ht="110.25">
      <c r="A672" s="50" t="s">
        <v>76</v>
      </c>
      <c r="B672" s="50" t="s">
        <v>76</v>
      </c>
      <c r="C672" s="44"/>
      <c r="D672" s="43">
        <v>136.58000000000001</v>
      </c>
      <c r="E672" s="43">
        <v>0</v>
      </c>
      <c r="F672" s="45">
        <v>0</v>
      </c>
      <c r="G672" s="37"/>
      <c r="I672" s="47"/>
    </row>
    <row r="673" spans="1:9" s="1" customFormat="1" ht="141.75">
      <c r="A673" s="50" t="s">
        <v>75</v>
      </c>
      <c r="B673" s="50" t="s">
        <v>75</v>
      </c>
      <c r="C673" s="54" t="s">
        <v>74</v>
      </c>
      <c r="D673" s="43">
        <v>513.02</v>
      </c>
      <c r="E673" s="43">
        <v>63.423999999999999</v>
      </c>
      <c r="F673" s="53">
        <v>3.3537599999999999</v>
      </c>
      <c r="G673" s="52" t="s">
        <v>73</v>
      </c>
      <c r="I673" s="51"/>
    </row>
    <row r="674" spans="1:9" s="1" customFormat="1" ht="141.75">
      <c r="A674" s="50" t="s">
        <v>72</v>
      </c>
      <c r="B674" s="50" t="s">
        <v>72</v>
      </c>
      <c r="C674" s="44"/>
      <c r="D674" s="43">
        <v>1100</v>
      </c>
      <c r="E674" s="43">
        <v>0</v>
      </c>
      <c r="F674" s="45">
        <v>0</v>
      </c>
      <c r="G674" s="37"/>
      <c r="I674" s="47"/>
    </row>
    <row r="675" spans="1:9" s="1" customFormat="1" ht="110.25">
      <c r="A675" s="50" t="s">
        <v>71</v>
      </c>
      <c r="B675" s="50" t="s">
        <v>71</v>
      </c>
      <c r="C675" s="44"/>
      <c r="D675" s="43">
        <v>950</v>
      </c>
      <c r="E675" s="43">
        <v>0</v>
      </c>
      <c r="F675" s="45">
        <v>0</v>
      </c>
      <c r="G675" s="37"/>
      <c r="I675" s="47"/>
    </row>
    <row r="676" spans="1:9" s="1" customFormat="1" ht="126">
      <c r="A676" s="49" t="s">
        <v>70</v>
      </c>
      <c r="B676" s="49" t="s">
        <v>70</v>
      </c>
      <c r="C676" s="44"/>
      <c r="D676" s="43">
        <v>900</v>
      </c>
      <c r="E676" s="43">
        <v>0</v>
      </c>
      <c r="F676" s="45">
        <v>0</v>
      </c>
      <c r="G676" s="37"/>
      <c r="I676" s="47"/>
    </row>
    <row r="677" spans="1:9" s="1" customFormat="1" ht="110.25">
      <c r="A677" s="49" t="s">
        <v>69</v>
      </c>
      <c r="B677" s="49" t="s">
        <v>69</v>
      </c>
      <c r="C677" s="44"/>
      <c r="D677" s="43">
        <v>3400</v>
      </c>
      <c r="E677" s="43">
        <v>0</v>
      </c>
      <c r="F677" s="45">
        <v>0</v>
      </c>
      <c r="G677" s="37"/>
      <c r="I677" s="47"/>
    </row>
    <row r="678" spans="1:9" s="1" customFormat="1" ht="141.75">
      <c r="A678" s="49" t="s">
        <v>68</v>
      </c>
      <c r="B678" s="49" t="s">
        <v>68</v>
      </c>
      <c r="C678" s="44"/>
      <c r="D678" s="43">
        <v>30000</v>
      </c>
      <c r="E678" s="43">
        <v>0</v>
      </c>
      <c r="F678" s="45">
        <v>0</v>
      </c>
      <c r="G678" s="37"/>
      <c r="I678" s="47"/>
    </row>
    <row r="679" spans="1:9" s="1" customFormat="1" ht="126">
      <c r="A679" s="49" t="s">
        <v>67</v>
      </c>
      <c r="B679" s="49" t="s">
        <v>67</v>
      </c>
      <c r="C679" s="44"/>
      <c r="D679" s="43">
        <v>10000</v>
      </c>
      <c r="E679" s="43">
        <v>0</v>
      </c>
      <c r="F679" s="45">
        <v>0</v>
      </c>
      <c r="G679" s="37"/>
      <c r="I679" s="47"/>
    </row>
    <row r="680" spans="1:9" s="1" customFormat="1" ht="110.25">
      <c r="A680" s="48" t="s">
        <v>66</v>
      </c>
      <c r="B680" s="48" t="s">
        <v>66</v>
      </c>
      <c r="C680" s="44"/>
      <c r="D680" s="43">
        <v>3551.2330000000002</v>
      </c>
      <c r="E680" s="43">
        <v>0</v>
      </c>
      <c r="F680" s="45">
        <v>0</v>
      </c>
      <c r="G680" s="37"/>
      <c r="I680" s="47"/>
    </row>
    <row r="681" spans="1:9" s="1" customFormat="1" ht="94.5">
      <c r="A681" s="46" t="s">
        <v>65</v>
      </c>
      <c r="B681" s="46" t="s">
        <v>65</v>
      </c>
      <c r="C681" s="44"/>
      <c r="D681" s="43">
        <v>12000</v>
      </c>
      <c r="E681" s="43">
        <v>1000</v>
      </c>
      <c r="F681" s="45">
        <v>0</v>
      </c>
      <c r="G681" s="37"/>
      <c r="I681" s="30"/>
    </row>
    <row r="682" spans="1:9" s="1" customFormat="1" ht="189">
      <c r="A682" s="46" t="s">
        <v>64</v>
      </c>
      <c r="B682" s="46" t="s">
        <v>64</v>
      </c>
      <c r="C682" s="44"/>
      <c r="D682" s="43">
        <v>16000</v>
      </c>
      <c r="E682" s="43">
        <v>166.57599999999999</v>
      </c>
      <c r="F682" s="45">
        <v>0</v>
      </c>
      <c r="G682" s="37"/>
      <c r="I682" s="30"/>
    </row>
    <row r="683" spans="1:9" s="1" customFormat="1" ht="141.75">
      <c r="A683" s="46" t="s">
        <v>63</v>
      </c>
      <c r="B683" s="46" t="s">
        <v>63</v>
      </c>
      <c r="C683" s="44"/>
      <c r="D683" s="43">
        <v>1500</v>
      </c>
      <c r="E683" s="43">
        <v>0</v>
      </c>
      <c r="F683" s="45">
        <v>0</v>
      </c>
      <c r="G683" s="37"/>
      <c r="I683" s="30"/>
    </row>
    <row r="684" spans="1:9" s="1" customFormat="1" ht="126">
      <c r="A684" s="46" t="s">
        <v>62</v>
      </c>
      <c r="B684" s="46" t="s">
        <v>62</v>
      </c>
      <c r="C684" s="44"/>
      <c r="D684" s="43">
        <v>10659.653</v>
      </c>
      <c r="E684" s="43">
        <v>0</v>
      </c>
      <c r="F684" s="45">
        <v>0</v>
      </c>
      <c r="G684" s="37"/>
      <c r="I684" s="30"/>
    </row>
    <row r="685" spans="1:9" s="1" customFormat="1" ht="220.5">
      <c r="A685" s="46" t="s">
        <v>61</v>
      </c>
      <c r="B685" s="46" t="s">
        <v>61</v>
      </c>
      <c r="C685" s="44"/>
      <c r="D685" s="43">
        <v>1000</v>
      </c>
      <c r="E685" s="43">
        <v>0</v>
      </c>
      <c r="F685" s="45">
        <v>0</v>
      </c>
      <c r="G685" s="37"/>
      <c r="I685" s="30"/>
    </row>
    <row r="686" spans="1:9" s="1" customFormat="1" ht="126">
      <c r="A686" s="46" t="s">
        <v>60</v>
      </c>
      <c r="B686" s="46" t="s">
        <v>60</v>
      </c>
      <c r="C686" s="44"/>
      <c r="D686" s="43">
        <v>1500</v>
      </c>
      <c r="E686" s="43">
        <v>0</v>
      </c>
      <c r="F686" s="45">
        <v>0</v>
      </c>
      <c r="G686" s="37"/>
      <c r="I686" s="30"/>
    </row>
    <row r="687" spans="1:9" s="1" customFormat="1" ht="189">
      <c r="A687" s="46" t="s">
        <v>59</v>
      </c>
      <c r="B687" s="46" t="s">
        <v>59</v>
      </c>
      <c r="C687" s="44"/>
      <c r="D687" s="43">
        <v>1000</v>
      </c>
      <c r="E687" s="43">
        <v>0</v>
      </c>
      <c r="F687" s="45">
        <v>0</v>
      </c>
      <c r="G687" s="37"/>
      <c r="I687" s="30"/>
    </row>
    <row r="688" spans="1:9" s="1" customFormat="1" ht="110.25">
      <c r="A688" s="46" t="s">
        <v>58</v>
      </c>
      <c r="B688" s="46" t="s">
        <v>58</v>
      </c>
      <c r="C688" s="44"/>
      <c r="D688" s="43">
        <v>200</v>
      </c>
      <c r="E688" s="43">
        <v>0</v>
      </c>
      <c r="F688" s="45">
        <v>0</v>
      </c>
      <c r="G688" s="37"/>
      <c r="I688" s="30"/>
    </row>
    <row r="689" spans="1:9" s="1" customFormat="1" ht="141.75">
      <c r="A689" s="18" t="s">
        <v>57</v>
      </c>
      <c r="B689" s="18" t="s">
        <v>57</v>
      </c>
      <c r="C689" s="44"/>
      <c r="D689" s="43">
        <v>1000</v>
      </c>
      <c r="E689" s="43">
        <v>1000</v>
      </c>
      <c r="F689" s="43">
        <v>315.12240000000003</v>
      </c>
      <c r="G689" s="42" t="s">
        <v>56</v>
      </c>
      <c r="I689" s="30"/>
    </row>
    <row r="690" spans="1:9" s="1" customFormat="1">
      <c r="A690" s="35" t="s">
        <v>55</v>
      </c>
      <c r="B690" s="41"/>
      <c r="C690" s="41"/>
      <c r="D690" s="32">
        <f>SUM(D665:D689)</f>
        <v>97630.53300000001</v>
      </c>
      <c r="E690" s="32">
        <f>SUM(E665:E689)</f>
        <v>2230</v>
      </c>
      <c r="F690" s="32">
        <f>SUM(F665:F689)</f>
        <v>318.47616000000005</v>
      </c>
      <c r="G690" s="37"/>
      <c r="I690" s="30"/>
    </row>
    <row r="691" spans="1:9" s="1" customFormat="1" ht="78.75">
      <c r="A691" s="40" t="s">
        <v>54</v>
      </c>
      <c r="B691" s="40" t="s">
        <v>54</v>
      </c>
      <c r="C691" s="39" t="s">
        <v>54</v>
      </c>
      <c r="D691" s="38">
        <v>844.3</v>
      </c>
      <c r="E691" s="38">
        <v>0</v>
      </c>
      <c r="F691" s="38">
        <v>0</v>
      </c>
      <c r="G691" s="37"/>
      <c r="H691" s="36" t="s">
        <v>53</v>
      </c>
      <c r="I691" s="30"/>
    </row>
    <row r="692" spans="1:9" s="1" customFormat="1">
      <c r="A692" s="35" t="s">
        <v>52</v>
      </c>
      <c r="B692" s="33"/>
      <c r="C692" s="33"/>
      <c r="D692" s="32">
        <f>D691</f>
        <v>844.3</v>
      </c>
      <c r="E692" s="32">
        <f>E691</f>
        <v>0</v>
      </c>
      <c r="F692" s="32">
        <f>F691</f>
        <v>0</v>
      </c>
      <c r="G692" s="31"/>
      <c r="I692" s="30"/>
    </row>
    <row r="693" spans="1:9" s="1" customFormat="1" ht="25.15" customHeight="1">
      <c r="A693" s="35"/>
      <c r="B693" s="34" t="s">
        <v>1</v>
      </c>
      <c r="C693" s="33"/>
      <c r="D693" s="32">
        <f>D610+D644+D652+D663+D690+D692</f>
        <v>297754.99099999998</v>
      </c>
      <c r="E693" s="32">
        <f>E610+E644+E652+E663+E690+E692</f>
        <v>16070.16</v>
      </c>
      <c r="F693" s="32">
        <f>F610+F644+F652+F663+F690+F692</f>
        <v>10705.399110000002</v>
      </c>
      <c r="G693" s="31"/>
      <c r="I693" s="30"/>
    </row>
    <row r="694" spans="1:9" s="1" customFormat="1" ht="19.149999999999999" customHeight="1">
      <c r="A694" s="25" t="s">
        <v>51</v>
      </c>
      <c r="B694" s="25"/>
      <c r="C694" s="25"/>
      <c r="D694" s="25"/>
      <c r="E694" s="25"/>
      <c r="F694" s="25"/>
      <c r="G694" s="25"/>
    </row>
    <row r="695" spans="1:9" s="1" customFormat="1" ht="63">
      <c r="A695" s="26" t="s">
        <v>50</v>
      </c>
      <c r="B695" s="26" t="s">
        <v>49</v>
      </c>
      <c r="C695" s="26"/>
      <c r="D695" s="27">
        <v>500</v>
      </c>
      <c r="E695" s="27">
        <v>500</v>
      </c>
      <c r="F695" s="27"/>
      <c r="G695" s="26"/>
    </row>
    <row r="696" spans="1:9" s="1" customFormat="1" ht="78.75">
      <c r="A696" s="26" t="s">
        <v>48</v>
      </c>
      <c r="B696" s="26" t="s">
        <v>47</v>
      </c>
      <c r="C696" s="27"/>
      <c r="D696" s="27">
        <v>2894.1559999999999</v>
      </c>
      <c r="E696" s="27"/>
      <c r="F696" s="27"/>
      <c r="G696" s="26"/>
    </row>
    <row r="697" spans="1:9" s="1" customFormat="1" ht="63">
      <c r="A697" s="26" t="s">
        <v>46</v>
      </c>
      <c r="B697" s="26" t="s">
        <v>45</v>
      </c>
      <c r="C697" s="27"/>
      <c r="D697" s="27">
        <v>1021.885</v>
      </c>
      <c r="E697" s="27"/>
      <c r="F697" s="27"/>
      <c r="G697" s="26"/>
    </row>
    <row r="698" spans="1:9" s="1" customFormat="1" ht="94.5">
      <c r="A698" s="26" t="s">
        <v>44</v>
      </c>
      <c r="B698" s="29" t="s">
        <v>43</v>
      </c>
      <c r="C698" s="26"/>
      <c r="D698" s="27">
        <v>800</v>
      </c>
      <c r="E698" s="27"/>
      <c r="F698" s="27"/>
      <c r="G698" s="26"/>
    </row>
    <row r="699" spans="1:9" s="1" customFormat="1" ht="78.75">
      <c r="A699" s="26" t="s">
        <v>42</v>
      </c>
      <c r="B699" s="26" t="s">
        <v>41</v>
      </c>
      <c r="C699" s="27"/>
      <c r="D699" s="27">
        <v>1565.318</v>
      </c>
      <c r="E699" s="27"/>
      <c r="F699" s="27"/>
      <c r="G699" s="26"/>
    </row>
    <row r="700" spans="1:9" s="1" customFormat="1" ht="94.5">
      <c r="A700" s="26" t="s">
        <v>40</v>
      </c>
      <c r="B700" s="26" t="s">
        <v>39</v>
      </c>
      <c r="C700" s="27"/>
      <c r="D700" s="27">
        <v>380</v>
      </c>
      <c r="E700" s="27"/>
      <c r="F700" s="27"/>
      <c r="G700" s="26"/>
    </row>
    <row r="701" spans="1:9" s="1" customFormat="1">
      <c r="A701" s="26"/>
      <c r="B701" s="28" t="s">
        <v>38</v>
      </c>
      <c r="C701" s="26"/>
      <c r="D701" s="27">
        <f>SUM(D695:D700)</f>
        <v>7161.3590000000004</v>
      </c>
      <c r="E701" s="27">
        <f>SUM(E695:E700)</f>
        <v>500</v>
      </c>
      <c r="F701" s="27">
        <f>SUM(F695:F700)</f>
        <v>0</v>
      </c>
      <c r="G701" s="26"/>
    </row>
    <row r="702" spans="1:9" s="1" customFormat="1" ht="23.45" customHeight="1">
      <c r="A702" s="25" t="s">
        <v>37</v>
      </c>
      <c r="B702" s="25"/>
      <c r="C702" s="25"/>
      <c r="D702" s="25"/>
      <c r="E702" s="25"/>
      <c r="F702" s="25"/>
      <c r="G702" s="25"/>
    </row>
    <row r="703" spans="1:9" s="1" customFormat="1">
      <c r="A703" s="8"/>
      <c r="B703" s="8" t="s">
        <v>1</v>
      </c>
      <c r="C703" s="6" t="s">
        <v>0</v>
      </c>
      <c r="D703" s="6" t="s">
        <v>0</v>
      </c>
      <c r="E703" s="6" t="s">
        <v>0</v>
      </c>
      <c r="F703" s="6" t="s">
        <v>0</v>
      </c>
      <c r="G703" s="6" t="s">
        <v>0</v>
      </c>
    </row>
    <row r="704" spans="1:9" s="1" customFormat="1" ht="26.45" customHeight="1">
      <c r="A704" s="25" t="s">
        <v>36</v>
      </c>
      <c r="B704" s="25"/>
      <c r="C704" s="25"/>
      <c r="D704" s="25"/>
      <c r="E704" s="25"/>
      <c r="F704" s="25"/>
      <c r="G704" s="25"/>
    </row>
    <row r="705" spans="1:8" s="1" customFormat="1">
      <c r="A705" s="8"/>
      <c r="B705" s="8" t="s">
        <v>1</v>
      </c>
      <c r="C705" s="6" t="s">
        <v>0</v>
      </c>
      <c r="D705" s="6" t="s">
        <v>0</v>
      </c>
      <c r="E705" s="6" t="s">
        <v>0</v>
      </c>
      <c r="F705" s="6" t="s">
        <v>0</v>
      </c>
      <c r="G705" s="6" t="s">
        <v>0</v>
      </c>
    </row>
    <row r="706" spans="1:8" s="1" customFormat="1" ht="23.45" customHeight="1">
      <c r="A706" s="24" t="s">
        <v>35</v>
      </c>
      <c r="B706" s="23"/>
      <c r="C706" s="23"/>
      <c r="D706" s="23"/>
      <c r="E706" s="23"/>
      <c r="F706" s="23"/>
      <c r="G706" s="22"/>
      <c r="H706" s="21"/>
    </row>
    <row r="707" spans="1:8" s="1" customFormat="1" ht="110.25">
      <c r="A707" s="13" t="s">
        <v>34</v>
      </c>
      <c r="B707" s="13" t="s">
        <v>34</v>
      </c>
      <c r="C707" s="20" t="s">
        <v>23</v>
      </c>
      <c r="D707" s="16">
        <v>891</v>
      </c>
      <c r="E707" s="11">
        <v>47</v>
      </c>
      <c r="F707" s="11">
        <v>46.72842</v>
      </c>
      <c r="G707" s="10" t="s">
        <v>27</v>
      </c>
    </row>
    <row r="708" spans="1:8" s="1" customFormat="1" ht="110.25">
      <c r="A708" s="13" t="s">
        <v>33</v>
      </c>
      <c r="B708" s="13" t="s">
        <v>33</v>
      </c>
      <c r="C708" s="20" t="s">
        <v>23</v>
      </c>
      <c r="D708" s="16">
        <v>548.25</v>
      </c>
      <c r="E708" s="11">
        <v>37</v>
      </c>
      <c r="F708" s="11">
        <v>36.202109999999998</v>
      </c>
      <c r="G708" s="10" t="s">
        <v>27</v>
      </c>
    </row>
    <row r="709" spans="1:8" s="1" customFormat="1" ht="126">
      <c r="A709" s="17" t="s">
        <v>32</v>
      </c>
      <c r="B709" s="17" t="s">
        <v>32</v>
      </c>
      <c r="C709" s="20" t="s">
        <v>23</v>
      </c>
      <c r="D709" s="16">
        <v>1000</v>
      </c>
      <c r="E709" s="11">
        <v>60</v>
      </c>
      <c r="F709" s="11">
        <v>59.457889999999999</v>
      </c>
      <c r="G709" s="10" t="s">
        <v>27</v>
      </c>
    </row>
    <row r="710" spans="1:8" s="1" customFormat="1" ht="126">
      <c r="A710" s="17" t="s">
        <v>31</v>
      </c>
      <c r="B710" s="17" t="s">
        <v>31</v>
      </c>
      <c r="C710" s="20" t="s">
        <v>23</v>
      </c>
      <c r="D710" s="16">
        <v>1000</v>
      </c>
      <c r="E710" s="11">
        <v>64</v>
      </c>
      <c r="F710" s="11">
        <v>63.727370000000001</v>
      </c>
      <c r="G710" s="10" t="s">
        <v>27</v>
      </c>
    </row>
    <row r="711" spans="1:8" s="1" customFormat="1" ht="141.75">
      <c r="A711" s="17" t="s">
        <v>30</v>
      </c>
      <c r="B711" s="17" t="s">
        <v>30</v>
      </c>
      <c r="C711" s="20" t="s">
        <v>23</v>
      </c>
      <c r="D711" s="16">
        <v>1000</v>
      </c>
      <c r="E711" s="11">
        <v>75</v>
      </c>
      <c r="F711" s="11">
        <v>74.075789999999998</v>
      </c>
      <c r="G711" s="10" t="s">
        <v>27</v>
      </c>
    </row>
    <row r="712" spans="1:8" s="1" customFormat="1" ht="173.25">
      <c r="A712" s="17" t="s">
        <v>29</v>
      </c>
      <c r="B712" s="17" t="s">
        <v>29</v>
      </c>
      <c r="C712" s="20" t="s">
        <v>23</v>
      </c>
      <c r="D712" s="16">
        <v>1500</v>
      </c>
      <c r="E712" s="11">
        <v>75</v>
      </c>
      <c r="F712" s="11">
        <v>74.103160000000003</v>
      </c>
      <c r="G712" s="10" t="s">
        <v>27</v>
      </c>
    </row>
    <row r="713" spans="1:8" s="1" customFormat="1" ht="157.5">
      <c r="A713" s="17" t="s">
        <v>28</v>
      </c>
      <c r="B713" s="17" t="s">
        <v>28</v>
      </c>
      <c r="C713" s="20" t="s">
        <v>23</v>
      </c>
      <c r="D713" s="16">
        <v>1500</v>
      </c>
      <c r="E713" s="11">
        <v>37</v>
      </c>
      <c r="F713" s="11">
        <v>36.202109999999998</v>
      </c>
      <c r="G713" s="10" t="s">
        <v>27</v>
      </c>
    </row>
    <row r="714" spans="1:8" s="1" customFormat="1" ht="141.75">
      <c r="A714" s="17" t="s">
        <v>26</v>
      </c>
      <c r="B714" s="17" t="s">
        <v>26</v>
      </c>
      <c r="C714" s="20" t="s">
        <v>23</v>
      </c>
      <c r="D714" s="16">
        <v>500</v>
      </c>
      <c r="E714" s="11">
        <v>52.5</v>
      </c>
      <c r="F714" s="11"/>
      <c r="G714" s="10" t="s">
        <v>20</v>
      </c>
    </row>
    <row r="715" spans="1:8" s="1" customFormat="1" ht="126">
      <c r="A715" s="17" t="s">
        <v>25</v>
      </c>
      <c r="B715" s="17" t="s">
        <v>25</v>
      </c>
      <c r="C715" s="20" t="s">
        <v>23</v>
      </c>
      <c r="D715" s="16">
        <v>1000</v>
      </c>
      <c r="E715" s="11">
        <v>52.5</v>
      </c>
      <c r="F715" s="11"/>
      <c r="G715" s="10" t="s">
        <v>20</v>
      </c>
    </row>
    <row r="716" spans="1:8" s="1" customFormat="1" ht="141.75">
      <c r="A716" s="17" t="s">
        <v>24</v>
      </c>
      <c r="B716" s="17" t="s">
        <v>24</v>
      </c>
      <c r="C716" s="20" t="s">
        <v>23</v>
      </c>
      <c r="D716" s="16">
        <v>1300</v>
      </c>
      <c r="E716" s="11">
        <v>0</v>
      </c>
      <c r="F716" s="11"/>
      <c r="G716" s="10" t="s">
        <v>20</v>
      </c>
    </row>
    <row r="717" spans="1:8" s="1" customFormat="1" ht="173.25">
      <c r="A717" s="17" t="s">
        <v>22</v>
      </c>
      <c r="B717" s="17" t="s">
        <v>22</v>
      </c>
      <c r="C717" s="20" t="s">
        <v>21</v>
      </c>
      <c r="D717" s="16">
        <v>85</v>
      </c>
      <c r="E717" s="11">
        <v>0</v>
      </c>
      <c r="F717" s="11"/>
      <c r="G717" s="10" t="s">
        <v>20</v>
      </c>
    </row>
    <row r="718" spans="1:8" s="1" customFormat="1" ht="31.5">
      <c r="A718" s="13" t="s">
        <v>19</v>
      </c>
      <c r="B718" s="13" t="s">
        <v>19</v>
      </c>
      <c r="C718" s="20" t="s">
        <v>16</v>
      </c>
      <c r="D718" s="16">
        <v>1000</v>
      </c>
      <c r="E718" s="11"/>
      <c r="F718" s="11"/>
      <c r="G718" s="10" t="s">
        <v>18</v>
      </c>
    </row>
    <row r="719" spans="1:8" s="1" customFormat="1" ht="31.5">
      <c r="A719" s="13" t="s">
        <v>17</v>
      </c>
      <c r="B719" s="13" t="s">
        <v>17</v>
      </c>
      <c r="C719" s="20" t="s">
        <v>16</v>
      </c>
      <c r="D719" s="16">
        <v>299.99900000000002</v>
      </c>
      <c r="E719" s="11"/>
      <c r="F719" s="11"/>
      <c r="G719" s="10" t="s">
        <v>15</v>
      </c>
    </row>
    <row r="720" spans="1:8" s="1" customFormat="1" ht="126">
      <c r="A720" s="18" t="s">
        <v>14</v>
      </c>
      <c r="B720" s="18" t="s">
        <v>14</v>
      </c>
      <c r="C720" s="13" t="s">
        <v>11</v>
      </c>
      <c r="D720" s="16">
        <v>400</v>
      </c>
      <c r="E720" s="11"/>
      <c r="F720" s="11"/>
      <c r="G720" s="10" t="s">
        <v>13</v>
      </c>
    </row>
    <row r="721" spans="1:7" s="1" customFormat="1" ht="126">
      <c r="A721" s="19" t="s">
        <v>12</v>
      </c>
      <c r="B721" s="19" t="s">
        <v>12</v>
      </c>
      <c r="C721" s="13" t="s">
        <v>11</v>
      </c>
      <c r="D721" s="16">
        <v>60</v>
      </c>
      <c r="E721" s="11"/>
      <c r="F721" s="11"/>
      <c r="G721" s="10"/>
    </row>
    <row r="722" spans="1:7" s="1" customFormat="1" ht="173.25">
      <c r="A722" s="18" t="s">
        <v>10</v>
      </c>
      <c r="B722" s="18" t="s">
        <v>10</v>
      </c>
      <c r="C722" s="13" t="s">
        <v>9</v>
      </c>
      <c r="D722" s="16">
        <v>100</v>
      </c>
      <c r="E722" s="11"/>
      <c r="F722" s="11"/>
      <c r="G722" s="10"/>
    </row>
    <row r="723" spans="1:7" s="1" customFormat="1" ht="110.25">
      <c r="A723" s="18" t="s">
        <v>8</v>
      </c>
      <c r="B723" s="18" t="s">
        <v>8</v>
      </c>
      <c r="C723" s="13" t="s">
        <v>7</v>
      </c>
      <c r="D723" s="16">
        <v>200</v>
      </c>
      <c r="E723" s="11"/>
      <c r="F723" s="11"/>
      <c r="G723" s="10"/>
    </row>
    <row r="724" spans="1:7" s="1" customFormat="1" ht="126">
      <c r="A724" s="17" t="s">
        <v>6</v>
      </c>
      <c r="B724" s="17" t="s">
        <v>6</v>
      </c>
      <c r="C724" s="13" t="s">
        <v>2</v>
      </c>
      <c r="D724" s="16">
        <v>2300</v>
      </c>
      <c r="E724" s="11"/>
      <c r="F724" s="11"/>
      <c r="G724" s="10"/>
    </row>
    <row r="725" spans="1:7" s="1" customFormat="1" ht="110.25">
      <c r="A725" s="15" t="s">
        <v>5</v>
      </c>
      <c r="B725" s="15" t="s">
        <v>5</v>
      </c>
      <c r="C725" s="13" t="s">
        <v>2</v>
      </c>
      <c r="D725" s="12">
        <v>3367.18</v>
      </c>
      <c r="E725" s="11"/>
      <c r="F725" s="11"/>
      <c r="G725" s="10"/>
    </row>
    <row r="726" spans="1:7" s="1" customFormat="1" ht="126">
      <c r="A726" s="14" t="s">
        <v>4</v>
      </c>
      <c r="B726" s="14" t="s">
        <v>4</v>
      </c>
      <c r="C726" s="13" t="s">
        <v>2</v>
      </c>
      <c r="D726" s="12">
        <v>100</v>
      </c>
      <c r="E726" s="11"/>
      <c r="F726" s="11"/>
      <c r="G726" s="10"/>
    </row>
    <row r="727" spans="1:7" s="1" customFormat="1" ht="126">
      <c r="A727" s="14" t="s">
        <v>3</v>
      </c>
      <c r="B727" s="14" t="s">
        <v>3</v>
      </c>
      <c r="C727" s="13" t="s">
        <v>2</v>
      </c>
      <c r="D727" s="12">
        <v>100</v>
      </c>
      <c r="E727" s="11"/>
      <c r="F727" s="11"/>
      <c r="G727" s="10"/>
    </row>
    <row r="728" spans="1:7" s="1" customFormat="1">
      <c r="A728" s="9"/>
      <c r="B728" s="8" t="s">
        <v>1</v>
      </c>
      <c r="C728" s="6" t="s">
        <v>0</v>
      </c>
      <c r="D728" s="7">
        <f>SUM(D707:D727)</f>
        <v>18251.429</v>
      </c>
      <c r="E728" s="7">
        <f>SUM(E707:E722)</f>
        <v>500</v>
      </c>
      <c r="F728" s="7">
        <f>SUM(F707:F713)</f>
        <v>390.49684999999999</v>
      </c>
      <c r="G728" s="6" t="s">
        <v>0</v>
      </c>
    </row>
  </sheetData>
  <autoFilter ref="A3:M728"/>
  <mergeCells count="180">
    <mergeCell ref="A143:B143"/>
    <mergeCell ref="A169:G169"/>
    <mergeCell ref="A167:B167"/>
    <mergeCell ref="G244:G245"/>
    <mergeCell ref="A235:G235"/>
    <mergeCell ref="A237:G237"/>
    <mergeCell ref="A233:G233"/>
    <mergeCell ref="A196:G196"/>
    <mergeCell ref="A158:B158"/>
    <mergeCell ref="A164:B164"/>
    <mergeCell ref="A122:G122"/>
    <mergeCell ref="A124:G124"/>
    <mergeCell ref="A126:G126"/>
    <mergeCell ref="A43:G43"/>
    <mergeCell ref="A128:G128"/>
    <mergeCell ref="G249:G251"/>
    <mergeCell ref="A244:A248"/>
    <mergeCell ref="B244:B248"/>
    <mergeCell ref="D244:D248"/>
    <mergeCell ref="E244:E248"/>
    <mergeCell ref="A7:A8"/>
    <mergeCell ref="B7:B8"/>
    <mergeCell ref="D7:D8"/>
    <mergeCell ref="E7:E8"/>
    <mergeCell ref="A19:A20"/>
    <mergeCell ref="B19:B20"/>
    <mergeCell ref="D19:D20"/>
    <mergeCell ref="D254:D258"/>
    <mergeCell ref="E254:E258"/>
    <mergeCell ref="A1:G1"/>
    <mergeCell ref="A2:A3"/>
    <mergeCell ref="B2:B3"/>
    <mergeCell ref="C2:C3"/>
    <mergeCell ref="D2:F2"/>
    <mergeCell ref="G2:G3"/>
    <mergeCell ref="A4:G4"/>
    <mergeCell ref="A6:G6"/>
    <mergeCell ref="G269:G270"/>
    <mergeCell ref="G259:G261"/>
    <mergeCell ref="A264:A268"/>
    <mergeCell ref="B264:B268"/>
    <mergeCell ref="D264:D268"/>
    <mergeCell ref="E264:E268"/>
    <mergeCell ref="G264:G265"/>
    <mergeCell ref="B269:B273"/>
    <mergeCell ref="D269:D273"/>
    <mergeCell ref="E269:E273"/>
    <mergeCell ref="A238:C238"/>
    <mergeCell ref="A239:A243"/>
    <mergeCell ref="B239:B243"/>
    <mergeCell ref="D239:D243"/>
    <mergeCell ref="E239:E243"/>
    <mergeCell ref="A254:A258"/>
    <mergeCell ref="B254:B258"/>
    <mergeCell ref="A27:G27"/>
    <mergeCell ref="E19:E20"/>
    <mergeCell ref="A249:A253"/>
    <mergeCell ref="B249:B253"/>
    <mergeCell ref="D249:D253"/>
    <mergeCell ref="E249:E253"/>
    <mergeCell ref="A130:G130"/>
    <mergeCell ref="G239:G240"/>
    <mergeCell ref="A39:G39"/>
    <mergeCell ref="A32:G32"/>
    <mergeCell ref="A276:C276"/>
    <mergeCell ref="A277:A281"/>
    <mergeCell ref="B277:B281"/>
    <mergeCell ref="D277:D281"/>
    <mergeCell ref="E277:E281"/>
    <mergeCell ref="A259:A263"/>
    <mergeCell ref="B259:B263"/>
    <mergeCell ref="D259:D263"/>
    <mergeCell ref="E259:E263"/>
    <mergeCell ref="A269:A273"/>
    <mergeCell ref="A282:A286"/>
    <mergeCell ref="B282:B286"/>
    <mergeCell ref="D282:D286"/>
    <mergeCell ref="E282:E286"/>
    <mergeCell ref="A287:A291"/>
    <mergeCell ref="B287:B291"/>
    <mergeCell ref="D287:D291"/>
    <mergeCell ref="E287:E291"/>
    <mergeCell ref="A292:A296"/>
    <mergeCell ref="B292:B296"/>
    <mergeCell ref="D292:D296"/>
    <mergeCell ref="E292:E296"/>
    <mergeCell ref="A297:A301"/>
    <mergeCell ref="B297:B301"/>
    <mergeCell ref="D297:D301"/>
    <mergeCell ref="E297:E301"/>
    <mergeCell ref="A302:A306"/>
    <mergeCell ref="B302:B306"/>
    <mergeCell ref="D302:D306"/>
    <mergeCell ref="E302:E306"/>
    <mergeCell ref="A307:A311"/>
    <mergeCell ref="B307:B311"/>
    <mergeCell ref="D307:D311"/>
    <mergeCell ref="E307:E311"/>
    <mergeCell ref="G307:G309"/>
    <mergeCell ref="A314:A318"/>
    <mergeCell ref="B314:B318"/>
    <mergeCell ref="D314:D318"/>
    <mergeCell ref="E314:E318"/>
    <mergeCell ref="G314:G316"/>
    <mergeCell ref="A320:C320"/>
    <mergeCell ref="A321:A325"/>
    <mergeCell ref="B321:B325"/>
    <mergeCell ref="D321:D325"/>
    <mergeCell ref="E321:E325"/>
    <mergeCell ref="F307:F308"/>
    <mergeCell ref="G321:G322"/>
    <mergeCell ref="A327:C327"/>
    <mergeCell ref="A328:A332"/>
    <mergeCell ref="B328:B332"/>
    <mergeCell ref="D328:D332"/>
    <mergeCell ref="E328:E332"/>
    <mergeCell ref="G328:G330"/>
    <mergeCell ref="G340:G341"/>
    <mergeCell ref="A348:A350"/>
    <mergeCell ref="B348:B350"/>
    <mergeCell ref="D348:D350"/>
    <mergeCell ref="E348:E350"/>
    <mergeCell ref="A333:A337"/>
    <mergeCell ref="B333:B337"/>
    <mergeCell ref="D333:D337"/>
    <mergeCell ref="E333:E337"/>
    <mergeCell ref="G333:G334"/>
    <mergeCell ref="A351:C351"/>
    <mergeCell ref="A352:C352"/>
    <mergeCell ref="A353:A357"/>
    <mergeCell ref="B353:B357"/>
    <mergeCell ref="D353:D357"/>
    <mergeCell ref="A339:C339"/>
    <mergeCell ref="A340:A344"/>
    <mergeCell ref="B340:B344"/>
    <mergeCell ref="E353:E357"/>
    <mergeCell ref="G353:G355"/>
    <mergeCell ref="A358:C358"/>
    <mergeCell ref="A359:A363"/>
    <mergeCell ref="B359:B363"/>
    <mergeCell ref="D359:D363"/>
    <mergeCell ref="E359:E363"/>
    <mergeCell ref="G359:G361"/>
    <mergeCell ref="A364:A366"/>
    <mergeCell ref="B364:B366"/>
    <mergeCell ref="D364:D366"/>
    <mergeCell ref="E364:E366"/>
    <mergeCell ref="A368:A372"/>
    <mergeCell ref="B368:B372"/>
    <mergeCell ref="D368:D372"/>
    <mergeCell ref="E368:E372"/>
    <mergeCell ref="G381:G383"/>
    <mergeCell ref="A373:A375"/>
    <mergeCell ref="B373:B375"/>
    <mergeCell ref="D373:D375"/>
    <mergeCell ref="E373:E375"/>
    <mergeCell ref="A376:A380"/>
    <mergeCell ref="B376:B380"/>
    <mergeCell ref="D376:D380"/>
    <mergeCell ref="E376:E380"/>
    <mergeCell ref="A545:C545"/>
    <mergeCell ref="A611:G611"/>
    <mergeCell ref="A645:G645"/>
    <mergeCell ref="A653:G653"/>
    <mergeCell ref="A664:G664"/>
    <mergeCell ref="G376:G378"/>
    <mergeCell ref="A381:A385"/>
    <mergeCell ref="B381:B385"/>
    <mergeCell ref="D381:D385"/>
    <mergeCell ref="E381:E385"/>
    <mergeCell ref="A706:G706"/>
    <mergeCell ref="A704:G704"/>
    <mergeCell ref="A389:G389"/>
    <mergeCell ref="A391:A392"/>
    <mergeCell ref="B391:B392"/>
    <mergeCell ref="D391:D392"/>
    <mergeCell ref="E391:E392"/>
    <mergeCell ref="A702:G702"/>
    <mergeCell ref="A694:G694"/>
    <mergeCell ref="A390:C390"/>
  </mergeCells>
  <dataValidations count="1">
    <dataValidation type="textLength" allowBlank="1" showInputMessage="1" showErrorMessage="1" promptTitle="обов'язкове" prompt="обов'язкове" sqref="A513:B514">
      <formula1>1</formula1>
      <formula2>200000</formula2>
    </dataValidation>
  </dataValidations>
  <pageMargins left="0.70866141732283472" right="0.27559055118110237" top="0.47244094488188981" bottom="0.39370078740157483" header="0.43307086614173229" footer="0.55118110236220474"/>
  <pageSetup paperSize="9" scale="75" fitToHeight="100" orientation="landscape" r:id="rId1"/>
  <headerFooter>
    <oddFooter>&amp;R&amp;"-,полужирный"&amp;14&amp;P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Будівництво Капітальн ремонти</vt:lpstr>
      <vt:lpstr>'Будівництво Капітальн ремонти'!Заголовки_для_печати</vt:lpstr>
      <vt:lpstr>'Будівництво Капітальн ремонти'!Область_печати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User_452d</dc:creator>
  <cp:lastModifiedBy>User_452d</cp:lastModifiedBy>
  <dcterms:created xsi:type="dcterms:W3CDTF">2020-05-29T06:17:16Z</dcterms:created>
  <dcterms:modified xsi:type="dcterms:W3CDTF">2020-05-29T06:17:43Z</dcterms:modified>
</cp:coreProperties>
</file>