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1430" activeTab="0"/>
  </bookViews>
  <sheets>
    <sheet name="Укр" sheetId="1" r:id="rId1"/>
    <sheet name="Лист1" sheetId="2" state="hidden" r:id="rId2"/>
    <sheet name="Лист2" sheetId="3" state="hidden" r:id="rId3"/>
  </sheets>
  <definedNames>
    <definedName name="_xlnm.Print_Area" localSheetId="0">'Укр'!$A$1:$G$34</definedName>
  </definedNames>
  <calcPr fullCalcOnLoad="1" refMode="R1C1"/>
</workbook>
</file>

<file path=xl/sharedStrings.xml><?xml version="1.0" encoding="utf-8"?>
<sst xmlns="http://schemas.openxmlformats.org/spreadsheetml/2006/main" count="44" uniqueCount="43">
  <si>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</si>
  <si>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</si>
  <si>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</si>
  <si>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</si>
  <si>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</si>
  <si>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</si>
  <si>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</si>
  <si>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</si>
  <si>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</si>
  <si>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</si>
  <si>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</si>
  <si>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</si>
  <si>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</si>
  <si>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</si>
  <si>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</si>
  <si>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</si>
  <si>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</si>
  <si>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</si>
  <si>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</si>
  <si>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</si>
  <si>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</si>
  <si>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</si>
  <si>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</si>
  <si>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</si>
  <si>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</si>
  <si>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</si>
  <si>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</si>
  <si>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</si>
  <si>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</si>
  <si>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</si>
  <si>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</si>
  <si>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</si>
  <si>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</si>
  <si>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спеціального фонду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</si>
  <si>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</si>
  <si>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Надійшло           з 01 січня            по 28 лютого ,   тис. грн.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</si>
  <si>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</si>
  <si>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2,7 р.б.</t>
  </si>
  <si>
    <t>в 7,3 р.б.</t>
  </si>
  <si>
    <t>в 4,3р.б</t>
  </si>
  <si>
    <t>в  3,8 р.б</t>
  </si>
  <si>
    <t>в 5,8 р.б.</t>
  </si>
  <si>
    <t>План на           січень -лютий      з урахуванням змін, 
тис. грн.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</si>
</sst>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0"/>
    <numFmt numFmtId="183" formatCode="#,##0.000_ ;[Red]\-#,##0.000\ 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74" fontId="48" fillId="0" borderId="10" xfId="0" applyNumberFormat="1" applyFont="1" applyFill="1" applyBorder="1" applyAlignment="1">
      <alignment horizontal="center" vertical="top" wrapText="1"/>
    </xf>
    <xf numFmtId="176" fontId="48" fillId="0" borderId="10" xfId="0" applyNumberFormat="1" applyFont="1" applyFill="1" applyBorder="1" applyAlignment="1">
      <alignment horizontal="center" vertical="top" wrapText="1"/>
    </xf>
    <xf numFmtId="175" fontId="48" fillId="0" borderId="10" xfId="0" applyNumberFormat="1" applyFont="1" applyFill="1" applyBorder="1" applyAlignment="1">
      <alignment horizontal="center" vertical="top" wrapText="1"/>
    </xf>
    <xf numFmtId="174" fontId="48" fillId="33" borderId="10" xfId="0" applyNumberFormat="1" applyFont="1" applyFill="1" applyBorder="1" applyAlignment="1">
      <alignment horizontal="center" vertical="top" wrapText="1"/>
    </xf>
    <xf numFmtId="176" fontId="48" fillId="33" borderId="10" xfId="0" applyNumberFormat="1" applyFont="1" applyFill="1" applyBorder="1" applyAlignment="1">
      <alignment horizontal="center" vertical="top" wrapText="1"/>
    </xf>
    <xf numFmtId="175" fontId="48" fillId="0" borderId="10" xfId="0" applyNumberFormat="1" applyFont="1" applyBorder="1" applyAlignment="1">
      <alignment horizontal="center" vertical="top" wrapText="1"/>
    </xf>
    <xf numFmtId="174" fontId="48" fillId="0" borderId="10" xfId="0" applyNumberFormat="1" applyFont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left" vertical="center" wrapText="1"/>
    </xf>
    <xf numFmtId="175" fontId="48" fillId="0" borderId="10" xfId="0" applyNumberFormat="1" applyFont="1" applyFill="1" applyBorder="1" applyAlignment="1">
      <alignment horizontal="center" vertical="center" wrapText="1"/>
    </xf>
    <xf numFmtId="175" fontId="48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 horizontal="right"/>
    </xf>
    <xf numFmtId="175" fontId="51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9" fontId="9" fillId="0" borderId="11" xfId="55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 wrapText="1"/>
    </xf>
    <xf numFmtId="175" fontId="51" fillId="0" borderId="10" xfId="0" applyNumberFormat="1" applyFont="1" applyFill="1" applyBorder="1" applyAlignment="1">
      <alignment horizontal="right"/>
    </xf>
    <xf numFmtId="175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50" fillId="0" borderId="10" xfId="0" applyNumberFormat="1" applyFont="1" applyFill="1" applyBorder="1" applyAlignment="1">
      <alignment horizontal="right"/>
    </xf>
    <xf numFmtId="174" fontId="50" fillId="0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4" zoomScaleNormal="84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2.875" style="0" customWidth="1"/>
    <col min="2" max="2" width="16.25390625" style="1" customWidth="1"/>
    <col min="3" max="3" width="15.125" style="0" customWidth="1"/>
    <col min="4" max="4" width="15.75390625" style="7" customWidth="1"/>
    <col min="5" max="5" width="13.375" style="7" customWidth="1"/>
    <col min="6" max="6" width="11.00390625" style="0" customWidth="1"/>
    <col min="7" max="7" width="10.375" style="0" customWidth="1"/>
  </cols>
  <sheetData>
    <row r="1" spans="1:7" ht="32.25" customHeight="1">
      <c r="A1" s="53" t="s">
        <v>34</v>
      </c>
      <c r="B1" s="53"/>
      <c r="C1" s="53"/>
      <c r="D1" s="53"/>
      <c r="E1" s="53"/>
      <c r="F1" s="53"/>
      <c r="G1" s="53"/>
    </row>
    <row r="2" spans="1:7" ht="12.75" customHeight="1">
      <c r="A2" s="8"/>
      <c r="B2" s="12"/>
      <c r="C2" s="9"/>
      <c r="D2" s="13"/>
      <c r="E2" s="13"/>
      <c r="F2" s="10"/>
      <c r="G2" s="11"/>
    </row>
    <row r="3" spans="1:7" ht="107.25" customHeight="1">
      <c r="A3" s="29" t="s">
        <v>0</v>
      </c>
      <c r="B3" s="19" t="s">
        <v>21</v>
      </c>
      <c r="C3" s="20" t="s">
        <v>42</v>
      </c>
      <c r="D3" s="21" t="s">
        <v>35</v>
      </c>
      <c r="E3" s="21" t="s">
        <v>22</v>
      </c>
      <c r="F3" s="19" t="s">
        <v>17</v>
      </c>
      <c r="G3" s="19" t="s">
        <v>18</v>
      </c>
    </row>
    <row r="4" spans="1:7" ht="49.5" customHeight="1" hidden="1">
      <c r="A4" s="29"/>
      <c r="B4" s="22"/>
      <c r="C4" s="23"/>
      <c r="D4" s="24"/>
      <c r="E4" s="24"/>
      <c r="F4" s="25"/>
      <c r="G4" s="25"/>
    </row>
    <row r="5" spans="1:7" s="1" customFormat="1" ht="15.75">
      <c r="A5" s="30" t="s">
        <v>1</v>
      </c>
      <c r="B5" s="26"/>
      <c r="C5" s="27"/>
      <c r="D5" s="28"/>
      <c r="E5" s="28"/>
      <c r="F5" s="28"/>
      <c r="G5" s="27"/>
    </row>
    <row r="6" spans="1:7" ht="15.75">
      <c r="A6" s="31" t="s">
        <v>2</v>
      </c>
      <c r="B6" s="33">
        <v>3951920</v>
      </c>
      <c r="C6" s="33">
        <v>618079</v>
      </c>
      <c r="D6" s="33">
        <v>595895.08</v>
      </c>
      <c r="E6" s="32">
        <f>D6-C6</f>
        <v>-22183.920000000042</v>
      </c>
      <c r="F6" s="50">
        <f>D6/B6*100</f>
        <v>15.078622036883338</v>
      </c>
      <c r="G6" s="49">
        <f>D6/C6*100</f>
        <v>96.41082774208475</v>
      </c>
    </row>
    <row r="7" spans="1:7" ht="15.75">
      <c r="A7" s="31" t="s">
        <v>30</v>
      </c>
      <c r="B7" s="33"/>
      <c r="C7" s="33"/>
      <c r="D7" s="33">
        <v>102.856</v>
      </c>
      <c r="E7" s="32">
        <f aca="true" t="shared" si="0" ref="E7:E21">D7-C7</f>
        <v>102.856</v>
      </c>
      <c r="F7" s="50"/>
      <c r="G7" s="49"/>
    </row>
    <row r="8" spans="1:7" ht="15.75">
      <c r="A8" s="35" t="s">
        <v>20</v>
      </c>
      <c r="B8" s="33">
        <v>300250</v>
      </c>
      <c r="C8" s="33">
        <v>25983</v>
      </c>
      <c r="D8" s="33">
        <v>41094.881</v>
      </c>
      <c r="E8" s="32">
        <f t="shared" si="0"/>
        <v>15111.881000000001</v>
      </c>
      <c r="F8" s="50">
        <f aca="true" t="shared" si="1" ref="F8:F34">D8/B8*100</f>
        <v>13.686887926727728</v>
      </c>
      <c r="G8" s="49">
        <f aca="true" t="shared" si="2" ref="G8:G34">D8/C8*100</f>
        <v>158.16064734634185</v>
      </c>
    </row>
    <row r="9" spans="1:7" s="15" customFormat="1" ht="15.75">
      <c r="A9" s="36" t="s">
        <v>15</v>
      </c>
      <c r="B9" s="32">
        <f>B10+B14+B15</f>
        <v>497410</v>
      </c>
      <c r="C9" s="32">
        <f>C10+C14+C15</f>
        <v>104173</v>
      </c>
      <c r="D9" s="32">
        <f>D10+D14+D15</f>
        <v>119758.42</v>
      </c>
      <c r="E9" s="32">
        <f t="shared" si="0"/>
        <v>15585.419999999998</v>
      </c>
      <c r="F9" s="50">
        <f t="shared" si="1"/>
        <v>24.07639975070867</v>
      </c>
      <c r="G9" s="49">
        <f t="shared" si="2"/>
        <v>114.9610935655112</v>
      </c>
    </row>
    <row r="10" spans="1:7" s="3" customFormat="1" ht="15.75">
      <c r="A10" s="37" t="s">
        <v>3</v>
      </c>
      <c r="B10" s="44">
        <f>SUM(B11:B13)</f>
        <v>570</v>
      </c>
      <c r="C10" s="45">
        <f>SUM(C11:C13)</f>
        <v>109.9</v>
      </c>
      <c r="D10" s="45">
        <f>SUM(D11:D13)</f>
        <v>25456.177</v>
      </c>
      <c r="E10" s="44">
        <f t="shared" si="0"/>
        <v>25346.277</v>
      </c>
      <c r="F10" s="50"/>
      <c r="G10" s="49"/>
    </row>
    <row r="11" spans="1:7" s="14" customFormat="1" ht="31.5">
      <c r="A11" s="38" t="s">
        <v>16</v>
      </c>
      <c r="B11" s="44"/>
      <c r="C11" s="44"/>
      <c r="D11" s="44">
        <v>5047.172</v>
      </c>
      <c r="E11" s="44">
        <f t="shared" si="0"/>
        <v>5047.172</v>
      </c>
      <c r="F11" s="50"/>
      <c r="G11" s="49"/>
    </row>
    <row r="12" spans="1:7" s="3" customFormat="1" ht="15.75">
      <c r="A12" s="38" t="s">
        <v>4</v>
      </c>
      <c r="B12" s="44"/>
      <c r="C12" s="44"/>
      <c r="D12" s="44">
        <v>20254.988</v>
      </c>
      <c r="E12" s="44">
        <f t="shared" si="0"/>
        <v>20254.988</v>
      </c>
      <c r="F12" s="50"/>
      <c r="G12" s="49"/>
    </row>
    <row r="13" spans="1:7" s="3" customFormat="1" ht="15.75">
      <c r="A13" s="38" t="s">
        <v>5</v>
      </c>
      <c r="B13" s="44">
        <v>570</v>
      </c>
      <c r="C13" s="44">
        <v>109.9</v>
      </c>
      <c r="D13" s="44">
        <v>154.017</v>
      </c>
      <c r="E13" s="44">
        <f t="shared" si="0"/>
        <v>44.11699999999999</v>
      </c>
      <c r="F13" s="50">
        <f t="shared" si="1"/>
        <v>27.02052631578947</v>
      </c>
      <c r="G13" s="49">
        <f t="shared" si="2"/>
        <v>140.1428571428571</v>
      </c>
    </row>
    <row r="14" spans="1:7" s="3" customFormat="1" ht="15.75">
      <c r="A14" s="39" t="s">
        <v>25</v>
      </c>
      <c r="B14" s="45">
        <v>240</v>
      </c>
      <c r="C14" s="45">
        <v>36.1</v>
      </c>
      <c r="D14" s="45">
        <v>6.82</v>
      </c>
      <c r="E14" s="44">
        <f t="shared" si="0"/>
        <v>-29.28</v>
      </c>
      <c r="F14" s="50">
        <f t="shared" si="1"/>
        <v>2.841666666666667</v>
      </c>
      <c r="G14" s="49">
        <f t="shared" si="2"/>
        <v>18.89196675900277</v>
      </c>
    </row>
    <row r="15" spans="1:7" s="3" customFormat="1" ht="15.75">
      <c r="A15" s="39" t="s">
        <v>26</v>
      </c>
      <c r="B15" s="45">
        <v>496600</v>
      </c>
      <c r="C15" s="45">
        <v>104027</v>
      </c>
      <c r="D15" s="45">
        <v>94295.423</v>
      </c>
      <c r="E15" s="44">
        <f t="shared" si="0"/>
        <v>-9731.577000000005</v>
      </c>
      <c r="F15" s="50">
        <f t="shared" si="1"/>
        <v>18.988204389850985</v>
      </c>
      <c r="G15" s="49">
        <f t="shared" si="2"/>
        <v>90.64514308785219</v>
      </c>
    </row>
    <row r="16" spans="1:7" ht="15.75">
      <c r="A16" s="35" t="s">
        <v>7</v>
      </c>
      <c r="B16" s="33">
        <v>750</v>
      </c>
      <c r="C16" s="33">
        <v>100</v>
      </c>
      <c r="D16" s="32">
        <v>266.592</v>
      </c>
      <c r="E16" s="32">
        <f t="shared" si="0"/>
        <v>166.59199999999998</v>
      </c>
      <c r="F16" s="50">
        <f t="shared" si="1"/>
        <v>35.5456</v>
      </c>
      <c r="G16" s="49" t="s">
        <v>37</v>
      </c>
    </row>
    <row r="17" spans="1:7" ht="31.5">
      <c r="A17" s="35" t="s">
        <v>19</v>
      </c>
      <c r="B17" s="33">
        <v>7490</v>
      </c>
      <c r="C17" s="33">
        <v>858.9</v>
      </c>
      <c r="D17" s="32">
        <v>3681.557</v>
      </c>
      <c r="E17" s="32">
        <f t="shared" si="0"/>
        <v>2822.6569999999997</v>
      </c>
      <c r="F17" s="50">
        <f t="shared" si="1"/>
        <v>49.15296395193592</v>
      </c>
      <c r="G17" s="49" t="s">
        <v>39</v>
      </c>
    </row>
    <row r="18" spans="1:7" ht="58.5" customHeight="1">
      <c r="A18" s="35" t="s">
        <v>23</v>
      </c>
      <c r="B18" s="33">
        <v>5500</v>
      </c>
      <c r="C18" s="33">
        <v>905</v>
      </c>
      <c r="D18" s="32">
        <v>817.701</v>
      </c>
      <c r="E18" s="32">
        <f t="shared" si="0"/>
        <v>-87.29899999999998</v>
      </c>
      <c r="F18" s="50">
        <f t="shared" si="1"/>
        <v>14.86729090909091</v>
      </c>
      <c r="G18" s="49">
        <f t="shared" si="2"/>
        <v>90.35370165745856</v>
      </c>
    </row>
    <row r="19" spans="1:7" ht="15.75">
      <c r="A19" s="35" t="s">
        <v>8</v>
      </c>
      <c r="B19" s="33">
        <v>130</v>
      </c>
      <c r="C19" s="33">
        <v>13</v>
      </c>
      <c r="D19" s="32">
        <v>35.585</v>
      </c>
      <c r="E19" s="32">
        <f t="shared" si="0"/>
        <v>22.585</v>
      </c>
      <c r="F19" s="50">
        <f t="shared" si="1"/>
        <v>27.373076923076923</v>
      </c>
      <c r="G19" s="49" t="s">
        <v>37</v>
      </c>
    </row>
    <row r="20" spans="1:7" ht="15.75">
      <c r="A20" s="36" t="s">
        <v>9</v>
      </c>
      <c r="B20" s="32">
        <v>3410</v>
      </c>
      <c r="C20" s="32">
        <v>303</v>
      </c>
      <c r="D20" s="32">
        <v>2226.409</v>
      </c>
      <c r="E20" s="32">
        <f t="shared" si="0"/>
        <v>1923.409</v>
      </c>
      <c r="F20" s="50">
        <f t="shared" si="1"/>
        <v>65.29058651026394</v>
      </c>
      <c r="G20" s="49" t="s">
        <v>38</v>
      </c>
    </row>
    <row r="21" spans="1:7" s="2" customFormat="1" ht="15.75">
      <c r="A21" s="40" t="s">
        <v>10</v>
      </c>
      <c r="B21" s="34">
        <f>B6+B7+B8+B9+B16+B17+B18+B19+B20</f>
        <v>4766860</v>
      </c>
      <c r="C21" s="34">
        <f>C6+C7+C8+C9+C16+C17+C18+C19+C20</f>
        <v>750414.9</v>
      </c>
      <c r="D21" s="34">
        <f>D6+D7+D8+D9+D16+D17+D18+D19+D20</f>
        <v>763879.081</v>
      </c>
      <c r="E21" s="34">
        <f t="shared" si="0"/>
        <v>13464.180999999982</v>
      </c>
      <c r="F21" s="51">
        <f t="shared" si="1"/>
        <v>16.02478530940703</v>
      </c>
      <c r="G21" s="52">
        <f t="shared" si="2"/>
        <v>101.79423156443188</v>
      </c>
    </row>
    <row r="22" spans="1:7" s="2" customFormat="1" ht="15.75">
      <c r="A22" s="41" t="s">
        <v>27</v>
      </c>
      <c r="B22" s="34">
        <f>SUM(B23:B27)</f>
        <v>732963.771</v>
      </c>
      <c r="C22" s="34">
        <f>SUM(C23:C27)</f>
        <v>114578.72</v>
      </c>
      <c r="D22" s="34">
        <f>SUM(D23:D27)</f>
        <v>114367.107</v>
      </c>
      <c r="E22" s="34">
        <f>D22-C22</f>
        <v>-211.61299999999756</v>
      </c>
      <c r="F22" s="51">
        <f t="shared" si="1"/>
        <v>15.603377891920392</v>
      </c>
      <c r="G22" s="52">
        <f t="shared" si="2"/>
        <v>99.81531212776683</v>
      </c>
    </row>
    <row r="23" spans="1:7" s="15" customFormat="1" ht="110.25">
      <c r="A23" s="42" t="s">
        <v>24</v>
      </c>
      <c r="B23" s="33">
        <v>3947.3</v>
      </c>
      <c r="C23" s="33"/>
      <c r="D23" s="32"/>
      <c r="E23" s="32"/>
      <c r="F23" s="50"/>
      <c r="G23" s="49"/>
    </row>
    <row r="24" spans="1:7" s="15" customFormat="1" ht="31.5">
      <c r="A24" s="42" t="s">
        <v>11</v>
      </c>
      <c r="B24" s="33">
        <v>704371.7</v>
      </c>
      <c r="C24" s="33">
        <v>110107.3</v>
      </c>
      <c r="D24" s="32">
        <v>110107.3</v>
      </c>
      <c r="E24" s="32"/>
      <c r="F24" s="50">
        <f t="shared" si="1"/>
        <v>15.63198805403454</v>
      </c>
      <c r="G24" s="49">
        <f t="shared" si="2"/>
        <v>100</v>
      </c>
    </row>
    <row r="25" spans="1:7" s="15" customFormat="1" ht="63">
      <c r="A25" s="42" t="s">
        <v>28</v>
      </c>
      <c r="B25" s="33">
        <v>12529.235</v>
      </c>
      <c r="C25" s="33">
        <v>1958.141</v>
      </c>
      <c r="D25" s="32">
        <v>1958.141</v>
      </c>
      <c r="E25" s="32"/>
      <c r="F25" s="50">
        <f t="shared" si="1"/>
        <v>15.628575886716147</v>
      </c>
      <c r="G25" s="49">
        <f t="shared" si="2"/>
        <v>100</v>
      </c>
    </row>
    <row r="26" spans="1:7" s="15" customFormat="1" ht="78.75">
      <c r="A26" s="42" t="s">
        <v>36</v>
      </c>
      <c r="B26" s="33">
        <v>4129.047</v>
      </c>
      <c r="C26" s="33">
        <v>688.186</v>
      </c>
      <c r="D26" s="32">
        <v>688.186</v>
      </c>
      <c r="E26" s="32"/>
      <c r="F26" s="50">
        <f t="shared" si="1"/>
        <v>16.666945181297287</v>
      </c>
      <c r="G26" s="49">
        <f t="shared" si="2"/>
        <v>100</v>
      </c>
    </row>
    <row r="27" spans="1:7" s="15" customFormat="1" ht="15.75">
      <c r="A27" s="42" t="s">
        <v>29</v>
      </c>
      <c r="B27" s="33">
        <v>7986.489</v>
      </c>
      <c r="C27" s="33">
        <v>1825.093</v>
      </c>
      <c r="D27" s="32">
        <v>1613.48</v>
      </c>
      <c r="E27" s="32">
        <f>D27-C27</f>
        <v>-211.61300000000006</v>
      </c>
      <c r="F27" s="50">
        <f t="shared" si="1"/>
        <v>20.20261969934473</v>
      </c>
      <c r="G27" s="49">
        <f t="shared" si="2"/>
        <v>88.40535797353888</v>
      </c>
    </row>
    <row r="28" spans="1:7" s="2" customFormat="1" ht="15.75">
      <c r="A28" s="46" t="s">
        <v>12</v>
      </c>
      <c r="B28" s="34">
        <f>B21+B22</f>
        <v>5499823.771</v>
      </c>
      <c r="C28" s="34">
        <f>C21+C22</f>
        <v>864993.62</v>
      </c>
      <c r="D28" s="43">
        <f>D21+D22</f>
        <v>878246.188</v>
      </c>
      <c r="E28" s="34">
        <f>D28-C28</f>
        <v>13252.56799999997</v>
      </c>
      <c r="F28" s="51">
        <f t="shared" si="1"/>
        <v>15.96862416993979</v>
      </c>
      <c r="G28" s="52">
        <f t="shared" si="2"/>
        <v>101.53210008647231</v>
      </c>
    </row>
    <row r="29" spans="1:7" ht="15.75">
      <c r="A29" s="47" t="s">
        <v>13</v>
      </c>
      <c r="B29" s="32"/>
      <c r="C29" s="33"/>
      <c r="D29" s="32"/>
      <c r="E29" s="32"/>
      <c r="F29" s="50"/>
      <c r="G29" s="49"/>
    </row>
    <row r="30" spans="1:7" s="16" customFormat="1" ht="15.75">
      <c r="A30" s="35" t="s">
        <v>6</v>
      </c>
      <c r="B30" s="32">
        <v>100</v>
      </c>
      <c r="C30" s="32">
        <v>25.1</v>
      </c>
      <c r="D30" s="33">
        <v>94.77</v>
      </c>
      <c r="E30" s="32">
        <f>D30-C30</f>
        <v>69.66999999999999</v>
      </c>
      <c r="F30" s="50">
        <f t="shared" si="1"/>
        <v>94.77</v>
      </c>
      <c r="G30" s="49" t="s">
        <v>40</v>
      </c>
    </row>
    <row r="31" spans="1:7" s="4" customFormat="1" ht="47.25">
      <c r="A31" s="35" t="s">
        <v>31</v>
      </c>
      <c r="B31" s="33">
        <v>0.024</v>
      </c>
      <c r="C31" s="33"/>
      <c r="D31" s="33"/>
      <c r="E31" s="33"/>
      <c r="F31" s="50"/>
      <c r="G31" s="49"/>
    </row>
    <row r="32" spans="1:7" s="4" customFormat="1" ht="94.5">
      <c r="A32" s="35" t="s">
        <v>32</v>
      </c>
      <c r="B32" s="33">
        <v>359.5</v>
      </c>
      <c r="C32" s="33"/>
      <c r="D32" s="33">
        <v>51.814</v>
      </c>
      <c r="E32" s="33">
        <f>D32-C32</f>
        <v>51.814</v>
      </c>
      <c r="F32" s="50">
        <f t="shared" si="1"/>
        <v>14.41279554937413</v>
      </c>
      <c r="G32" s="49"/>
    </row>
    <row r="33" spans="1:7" s="2" customFormat="1" ht="15.75">
      <c r="A33" s="48" t="s">
        <v>33</v>
      </c>
      <c r="B33" s="34">
        <f>SUM(B30:B32)</f>
        <v>459.524</v>
      </c>
      <c r="C33" s="34">
        <f>SUM(C30:C32)</f>
        <v>25.1</v>
      </c>
      <c r="D33" s="34">
        <f>SUM(D30:D32)</f>
        <v>146.584</v>
      </c>
      <c r="E33" s="34">
        <f>D33-C33</f>
        <v>121.48400000000001</v>
      </c>
      <c r="F33" s="51">
        <f t="shared" si="1"/>
        <v>31.899095585867116</v>
      </c>
      <c r="G33" s="52" t="s">
        <v>41</v>
      </c>
    </row>
    <row r="34" spans="1:7" s="18" customFormat="1" ht="15.75">
      <c r="A34" s="48" t="s">
        <v>14</v>
      </c>
      <c r="B34" s="34">
        <f>B28+B33</f>
        <v>5500283.295</v>
      </c>
      <c r="C34" s="34">
        <f>C28+C33</f>
        <v>865018.72</v>
      </c>
      <c r="D34" s="34">
        <f>D28+D33</f>
        <v>878392.772</v>
      </c>
      <c r="E34" s="34">
        <f>E28+E33</f>
        <v>13374.05199999997</v>
      </c>
      <c r="F34" s="51">
        <f t="shared" si="1"/>
        <v>15.9699550893769</v>
      </c>
      <c r="G34" s="52">
        <f t="shared" si="2"/>
        <v>101.54609971909048</v>
      </c>
    </row>
    <row r="35" ht="12.75">
      <c r="C35" s="1"/>
    </row>
    <row r="36" spans="1:3" ht="12.75">
      <c r="A36" s="5"/>
      <c r="B36" s="6"/>
      <c r="C36" s="1"/>
    </row>
    <row r="37" spans="2:4" ht="12.75">
      <c r="B37" s="17"/>
      <c r="C37" s="17"/>
      <c r="D37" s="17"/>
    </row>
    <row r="38" spans="2:7" ht="12.75">
      <c r="B38" s="17"/>
      <c r="C38" s="17"/>
      <c r="D38" s="17"/>
      <c r="E38" s="17"/>
      <c r="F38" s="17"/>
      <c r="G38" s="1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user565</cp:lastModifiedBy>
  <cp:lastPrinted>2022-09-01T08:51:20Z</cp:lastPrinted>
  <dcterms:created xsi:type="dcterms:W3CDTF">2004-07-02T06:40:36Z</dcterms:created>
  <dcterms:modified xsi:type="dcterms:W3CDTF">2023-03-02T14:17:13Z</dcterms:modified>
  <cp:category/>
  <cp:version/>
  <cp:contentType/>
  <cp:contentStatus/>
</cp:coreProperties>
</file>