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05" activeTab="0"/>
  </bookViews>
  <sheets>
    <sheet name="Укр" sheetId="1" r:id="rId1"/>
    <sheet name="Лист1" sheetId="2" state="hidden" r:id="rId2"/>
  </sheets>
  <definedNames>
    <definedName name="_xlnm.Print_Area" localSheetId="0">'Укр'!$A$1:$G$43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<sst xmlns="http://schemas.openxmlformats.org/spreadsheetml/2006/main" count="55" uniqueCount="53">
  <si>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</si>
  <si>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</si>
  <si>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</si>
  <si>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</si>
  <si>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</si>
  <si>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</si>
  <si>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</si>
  <si>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</si>
  <si>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</si>
  <si>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</si>
  <si>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</si>
  <si>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</si>
  <si>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</si>
  <si>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</si>
  <si>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Всього доходів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</si>
  <si>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</si>
  <si>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</si>
  <si>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</si>
  <si>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</si>
  <si>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</si>
  <si>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</si>
  <si>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Затверджено      на рік з урахуванням змін, 
тис. грн.</t>
  </si>
  <si>
    <t>Надходження від орендної плати за користування цілісним майновим комплексом та іншим державним майном</t>
  </si>
  <si>
    <t xml:space="preserve">     2) Туристичний збір</t>
  </si>
  <si>
    <t xml:space="preserve">     3) Єдиний податок</t>
  </si>
  <si>
    <t>Офіційні трансферти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</si>
  <si>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</si>
  <si>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</si>
  <si>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Податок на прибуток підприємств</t>
  </si>
  <si>
    <t>Плата за гарантії, надані Верховною Радою Автономної Республіки Крим, міськими та обласними радами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</si>
  <si>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</si>
  <si>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</si>
  <si>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</si>
  <si>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Кошти від продажу землі</t>
  </si>
  <si>
    <t>Всього доходів спеціального фонду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</si>
  <si>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</si>
  <si>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Разом доходів спеціального фонду</t>
  </si>
  <si>
    <t>Відхилення (+/- )                   тис.грн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</si>
  <si>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</si>
  <si>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</si>
  <si>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Інші дотації з місцевого бюджету</t>
  </si>
  <si>
    <t>План на січень - березень                        з урахуванням змін, 
тис. грн.</t>
  </si>
  <si>
    <t>Надійшло                     з 01 січня                     по 31 березня,                    тис. грн.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</si>
  <si>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</si>
  <si>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Щомісячна інформація про надходження до бюджету Миколаївської міської територіальної громади                              за  січень - березень  2024 року
(без власних надходжень бюджетних установ)</t>
  </si>
  <si>
    <t>в 1,7 р.б.</t>
  </si>
  <si>
    <t>в 7,0 р.б.</t>
  </si>
  <si>
    <t>в 9,5 р.б.</t>
  </si>
  <si>
    <t>в 2,2 р.б.</t>
  </si>
  <si>
    <t>в 1,5 р.б.</t>
  </si>
  <si>
    <t>в 6,9 р.б.</t>
  </si>
  <si>
    <t>в 2,7 р.б.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</si>
  <si>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літакобудування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</si>
</sst>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_ ;[Red]\-#,##0.000\ "/>
    <numFmt numFmtId="191" formatCode="[$-FC19]d\ mmmm\ yyyy\ &quot;г.&quot;"/>
  </numFmts>
  <fonts count="62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11"/>
      <color indexed="8"/>
      <name val="Times New Roman"/>
      <family val="1"/>
    </font>
    <font>
      <sz val="9"/>
      <color indexed="63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333333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183" fontId="0" fillId="0" borderId="0" xfId="0" applyNumberFormat="1" applyAlignment="1">
      <alignment/>
    </xf>
    <xf numFmtId="0" fontId="7" fillId="0" borderId="0" xfId="0" applyFont="1" applyAlignment="1">
      <alignment/>
    </xf>
    <xf numFmtId="18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82" fontId="8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83" fontId="8" fillId="0" borderId="0" xfId="0" applyNumberFormat="1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183" fontId="0" fillId="0" borderId="0" xfId="0" applyNumberFormat="1" applyFill="1" applyAlignment="1">
      <alignment/>
    </xf>
    <xf numFmtId="183" fontId="0" fillId="0" borderId="0" xfId="0" applyNumberFormat="1" applyFill="1" applyAlignment="1">
      <alignment wrapText="1"/>
    </xf>
    <xf numFmtId="0" fontId="3" fillId="0" borderId="0" xfId="0" applyFont="1" applyFill="1" applyAlignment="1">
      <alignment vertical="center"/>
    </xf>
    <xf numFmtId="182" fontId="55" fillId="0" borderId="0" xfId="0" applyNumberFormat="1" applyFont="1" applyFill="1" applyBorder="1" applyAlignment="1">
      <alignment/>
    </xf>
    <xf numFmtId="182" fontId="55" fillId="0" borderId="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 vertical="center" wrapText="1"/>
    </xf>
    <xf numFmtId="182" fontId="56" fillId="0" borderId="10" xfId="0" applyNumberFormat="1" applyFont="1" applyFill="1" applyBorder="1" applyAlignment="1">
      <alignment horizontal="center" vertical="top" wrapText="1"/>
    </xf>
    <xf numFmtId="184" fontId="56" fillId="0" borderId="10" xfId="0" applyNumberFormat="1" applyFont="1" applyFill="1" applyBorder="1" applyAlignment="1">
      <alignment horizontal="center" vertical="top" wrapText="1"/>
    </xf>
    <xf numFmtId="183" fontId="56" fillId="0" borderId="10" xfId="0" applyNumberFormat="1" applyFont="1" applyFill="1" applyBorder="1" applyAlignment="1">
      <alignment horizontal="center" vertical="top" wrapText="1"/>
    </xf>
    <xf numFmtId="182" fontId="56" fillId="33" borderId="10" xfId="0" applyNumberFormat="1" applyFont="1" applyFill="1" applyBorder="1" applyAlignment="1">
      <alignment horizontal="center" vertical="top" wrapText="1"/>
    </xf>
    <xf numFmtId="184" fontId="56" fillId="33" borderId="10" xfId="0" applyNumberFormat="1" applyFont="1" applyFill="1" applyBorder="1" applyAlignment="1">
      <alignment horizontal="center" vertical="top" wrapText="1"/>
    </xf>
    <xf numFmtId="183" fontId="56" fillId="0" borderId="10" xfId="0" applyNumberFormat="1" applyFont="1" applyBorder="1" applyAlignment="1">
      <alignment horizontal="center" vertical="top" wrapText="1"/>
    </xf>
    <xf numFmtId="182" fontId="56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center" wrapText="1"/>
    </xf>
    <xf numFmtId="183" fontId="57" fillId="0" borderId="10" xfId="0" applyNumberFormat="1" applyFont="1" applyFill="1" applyBorder="1" applyAlignment="1">
      <alignment horizontal="left" vertical="center" wrapText="1"/>
    </xf>
    <xf numFmtId="183" fontId="56" fillId="0" borderId="10" xfId="0" applyNumberFormat="1" applyFont="1" applyFill="1" applyBorder="1" applyAlignment="1">
      <alignment horizontal="center" vertical="center" wrapText="1"/>
    </xf>
    <xf numFmtId="183" fontId="56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/>
    </xf>
    <xf numFmtId="9" fontId="13" fillId="0" borderId="10" xfId="57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 wrapText="1"/>
    </xf>
    <xf numFmtId="183" fontId="59" fillId="0" borderId="10" xfId="0" applyNumberFormat="1" applyFont="1" applyFill="1" applyBorder="1" applyAlignment="1">
      <alignment horizontal="right" vertical="center"/>
    </xf>
    <xf numFmtId="183" fontId="59" fillId="0" borderId="10" xfId="0" applyNumberFormat="1" applyFont="1" applyFill="1" applyBorder="1" applyAlignment="1">
      <alignment horizontal="right"/>
    </xf>
    <xf numFmtId="183" fontId="59" fillId="0" borderId="10" xfId="0" applyNumberFormat="1" applyFont="1" applyFill="1" applyBorder="1" applyAlignment="1">
      <alignment/>
    </xf>
    <xf numFmtId="182" fontId="59" fillId="0" borderId="10" xfId="0" applyNumberFormat="1" applyFont="1" applyFill="1" applyBorder="1" applyAlignment="1">
      <alignment/>
    </xf>
    <xf numFmtId="182" fontId="59" fillId="0" borderId="10" xfId="0" applyNumberFormat="1" applyFont="1" applyFill="1" applyBorder="1" applyAlignment="1">
      <alignment horizontal="right"/>
    </xf>
    <xf numFmtId="183" fontId="60" fillId="0" borderId="10" xfId="0" applyNumberFormat="1" applyFont="1" applyFill="1" applyBorder="1" applyAlignment="1">
      <alignment/>
    </xf>
    <xf numFmtId="183" fontId="60" fillId="0" borderId="10" xfId="0" applyNumberFormat="1" applyFont="1" applyFill="1" applyBorder="1" applyAlignment="1">
      <alignment horizontal="right"/>
    </xf>
    <xf numFmtId="183" fontId="61" fillId="0" borderId="10" xfId="0" applyNumberFormat="1" applyFont="1" applyFill="1" applyBorder="1" applyAlignment="1">
      <alignment/>
    </xf>
    <xf numFmtId="182" fontId="61" fillId="0" borderId="10" xfId="0" applyNumberFormat="1" applyFont="1" applyFill="1" applyBorder="1" applyAlignment="1">
      <alignment/>
    </xf>
    <xf numFmtId="182" fontId="61" fillId="0" borderId="10" xfId="0" applyNumberFormat="1" applyFont="1" applyFill="1" applyBorder="1" applyAlignment="1">
      <alignment horizontal="right"/>
    </xf>
    <xf numFmtId="183" fontId="59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vertical="center"/>
    </xf>
    <xf numFmtId="182" fontId="59" fillId="0" borderId="10" xfId="0" applyNumberFormat="1" applyFont="1" applyFill="1" applyBorder="1" applyAlignment="1">
      <alignment horizontal="right" vertical="center"/>
    </xf>
    <xf numFmtId="183" fontId="61" fillId="0" borderId="10" xfId="0" applyNumberFormat="1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vertical="center"/>
    </xf>
    <xf numFmtId="182" fontId="61" fillId="0" borderId="10" xfId="0" applyNumberFormat="1" applyFont="1" applyFill="1" applyBorder="1" applyAlignment="1">
      <alignment horizontal="right" vertical="center"/>
    </xf>
    <xf numFmtId="183" fontId="61" fillId="0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SheetLayoutView="100" zoomScalePageLayoutView="0" workbookViewId="0" topLeftCell="A1">
      <selection activeCell="A1" sqref="A1:IV1"/>
    </sheetView>
  </sheetViews>
  <sheetFormatPr defaultColWidth="9.00390625" defaultRowHeight="12.75"/>
  <cols>
    <col min="1" max="1" width="35.875" style="0" customWidth="1"/>
    <col min="2" max="2" width="14.375" style="1" customWidth="1"/>
    <col min="3" max="3" width="15.25390625" style="0" customWidth="1"/>
    <col min="4" max="4" width="15.375" style="6" customWidth="1"/>
    <col min="5" max="5" width="14.625" style="6" customWidth="1"/>
    <col min="6" max="6" width="10.25390625" style="0" customWidth="1"/>
    <col min="7" max="7" width="11.125" style="0" customWidth="1"/>
  </cols>
  <sheetData>
    <row r="1" spans="1:7" ht="32.25" customHeight="1">
      <c r="A1" s="65" t="s">
        <v>44</v>
      </c>
      <c r="B1" s="65"/>
      <c r="C1" s="65"/>
      <c r="D1" s="65"/>
      <c r="E1" s="65"/>
      <c r="F1" s="65"/>
      <c r="G1" s="65"/>
    </row>
    <row r="2" spans="1:7" ht="12.75" customHeight="1">
      <c r="A2" s="7"/>
      <c r="B2" s="11"/>
      <c r="C2" s="8"/>
      <c r="D2" s="12"/>
      <c r="E2" s="12"/>
      <c r="F2" s="9"/>
      <c r="G2" s="10"/>
    </row>
    <row r="3" spans="1:7" ht="72" customHeight="1">
      <c r="A3" s="21" t="s">
        <v>0</v>
      </c>
      <c r="B3" s="22" t="s">
        <v>21</v>
      </c>
      <c r="C3" s="23" t="s">
        <v>41</v>
      </c>
      <c r="D3" s="24" t="s">
        <v>42</v>
      </c>
      <c r="E3" s="24" t="s">
        <v>37</v>
      </c>
      <c r="F3" s="22" t="s">
        <v>17</v>
      </c>
      <c r="G3" s="22" t="s">
        <v>18</v>
      </c>
    </row>
    <row r="4" spans="1:7" ht="49.5" customHeight="1" hidden="1">
      <c r="A4" s="21"/>
      <c r="B4" s="25"/>
      <c r="C4" s="26"/>
      <c r="D4" s="27"/>
      <c r="E4" s="27"/>
      <c r="F4" s="28"/>
      <c r="G4" s="28"/>
    </row>
    <row r="5" spans="1:7" s="1" customFormat="1" ht="16.5" customHeight="1">
      <c r="A5" s="29" t="s">
        <v>1</v>
      </c>
      <c r="B5" s="30"/>
      <c r="C5" s="31"/>
      <c r="D5" s="32"/>
      <c r="E5" s="32"/>
      <c r="F5" s="32"/>
      <c r="G5" s="31"/>
    </row>
    <row r="6" spans="1:7" ht="15.75">
      <c r="A6" s="33" t="s">
        <v>2</v>
      </c>
      <c r="B6" s="48">
        <v>1952918</v>
      </c>
      <c r="C6" s="48">
        <v>449030</v>
      </c>
      <c r="D6" s="49">
        <v>476669.418</v>
      </c>
      <c r="E6" s="50">
        <f>D6-C6</f>
        <v>27639.418000000005</v>
      </c>
      <c r="F6" s="51">
        <f>D6/B6*100</f>
        <v>24.408061065543972</v>
      </c>
      <c r="G6" s="52">
        <f>D6/C6*100</f>
        <v>106.15536111172975</v>
      </c>
    </row>
    <row r="7" spans="1:7" ht="15.75">
      <c r="A7" s="33" t="s">
        <v>28</v>
      </c>
      <c r="B7" s="48"/>
      <c r="C7" s="48"/>
      <c r="D7" s="49">
        <v>839.17</v>
      </c>
      <c r="E7" s="50">
        <f aca="true" t="shared" si="0" ref="E7:E22">D7-C7</f>
        <v>839.17</v>
      </c>
      <c r="F7" s="51"/>
      <c r="G7" s="52"/>
    </row>
    <row r="8" spans="1:7" ht="15.75">
      <c r="A8" s="34" t="s">
        <v>20</v>
      </c>
      <c r="B8" s="48">
        <v>363166</v>
      </c>
      <c r="C8" s="48">
        <v>88173</v>
      </c>
      <c r="D8" s="49">
        <v>78073.81</v>
      </c>
      <c r="E8" s="50">
        <f t="shared" si="0"/>
        <v>-10099.190000000002</v>
      </c>
      <c r="F8" s="51">
        <f aca="true" t="shared" si="1" ref="F8:F15">D8/B8*100</f>
        <v>21.498105549528315</v>
      </c>
      <c r="G8" s="52">
        <f aca="true" t="shared" si="2" ref="G8:G20">D8/C8*100</f>
        <v>88.54616492577092</v>
      </c>
    </row>
    <row r="9" spans="1:7" s="14" customFormat="1" ht="15.75">
      <c r="A9" s="35" t="s">
        <v>15</v>
      </c>
      <c r="B9" s="50">
        <f>B10+B14+B15</f>
        <v>1060080</v>
      </c>
      <c r="C9" s="50">
        <f>C10+C14+C15</f>
        <v>252829</v>
      </c>
      <c r="D9" s="50">
        <f>D10+D14+D15</f>
        <v>275326.02400000003</v>
      </c>
      <c r="E9" s="50">
        <f t="shared" si="0"/>
        <v>22497.024000000034</v>
      </c>
      <c r="F9" s="51">
        <f t="shared" si="1"/>
        <v>25.97219304203457</v>
      </c>
      <c r="G9" s="52">
        <f t="shared" si="2"/>
        <v>108.89811849115412</v>
      </c>
    </row>
    <row r="10" spans="1:7" s="3" customFormat="1" ht="18" customHeight="1">
      <c r="A10" s="36" t="s">
        <v>3</v>
      </c>
      <c r="B10" s="53">
        <f>SUM(B11:B13)</f>
        <v>481330</v>
      </c>
      <c r="C10" s="54">
        <f>SUM(C11:C13)</f>
        <v>109478.8</v>
      </c>
      <c r="D10" s="54">
        <f>SUM(D11:D13)</f>
        <v>96642.23000000001</v>
      </c>
      <c r="E10" s="53">
        <f t="shared" si="0"/>
        <v>-12836.569999999992</v>
      </c>
      <c r="F10" s="51">
        <f t="shared" si="1"/>
        <v>20.078164668730395</v>
      </c>
      <c r="G10" s="52">
        <f t="shared" si="2"/>
        <v>88.27483494521314</v>
      </c>
    </row>
    <row r="11" spans="1:7" s="13" customFormat="1" ht="31.5" customHeight="1">
      <c r="A11" s="37" t="s">
        <v>16</v>
      </c>
      <c r="B11" s="53">
        <v>69400</v>
      </c>
      <c r="C11" s="53">
        <v>13728.8</v>
      </c>
      <c r="D11" s="53">
        <v>15229.986</v>
      </c>
      <c r="E11" s="53">
        <f t="shared" si="0"/>
        <v>1501.1860000000015</v>
      </c>
      <c r="F11" s="51">
        <f t="shared" si="1"/>
        <v>21.945224783861672</v>
      </c>
      <c r="G11" s="52">
        <f t="shared" si="2"/>
        <v>110.93457549093877</v>
      </c>
    </row>
    <row r="12" spans="1:7" s="3" customFormat="1" ht="18" customHeight="1">
      <c r="A12" s="37" t="s">
        <v>4</v>
      </c>
      <c r="B12" s="53">
        <v>410530</v>
      </c>
      <c r="C12" s="53">
        <v>95475</v>
      </c>
      <c r="D12" s="53">
        <v>80947.8</v>
      </c>
      <c r="E12" s="53">
        <f t="shared" si="0"/>
        <v>-14527.199999999997</v>
      </c>
      <c r="F12" s="51">
        <f t="shared" si="1"/>
        <v>19.717876890848416</v>
      </c>
      <c r="G12" s="52">
        <f t="shared" si="2"/>
        <v>84.78428908091124</v>
      </c>
    </row>
    <row r="13" spans="1:7" s="3" customFormat="1" ht="17.25" customHeight="1">
      <c r="A13" s="37" t="s">
        <v>5</v>
      </c>
      <c r="B13" s="53">
        <v>1400</v>
      </c>
      <c r="C13" s="53">
        <v>275</v>
      </c>
      <c r="D13" s="53">
        <v>464.444</v>
      </c>
      <c r="E13" s="53">
        <f t="shared" si="0"/>
        <v>189.44400000000002</v>
      </c>
      <c r="F13" s="51">
        <f t="shared" si="1"/>
        <v>33.17457142857143</v>
      </c>
      <c r="G13" s="52" t="s">
        <v>45</v>
      </c>
    </row>
    <row r="14" spans="1:7" s="3" customFormat="1" ht="15.75" customHeight="1">
      <c r="A14" s="38" t="s">
        <v>23</v>
      </c>
      <c r="B14" s="54">
        <v>750</v>
      </c>
      <c r="C14" s="54">
        <v>50.2</v>
      </c>
      <c r="D14" s="54">
        <v>351.664</v>
      </c>
      <c r="E14" s="53">
        <f t="shared" si="0"/>
        <v>301.464</v>
      </c>
      <c r="F14" s="51">
        <f t="shared" si="1"/>
        <v>46.888533333333335</v>
      </c>
      <c r="G14" s="52" t="s">
        <v>46</v>
      </c>
    </row>
    <row r="15" spans="1:7" s="3" customFormat="1" ht="24" customHeight="1">
      <c r="A15" s="38" t="s">
        <v>24</v>
      </c>
      <c r="B15" s="54">
        <v>578000</v>
      </c>
      <c r="C15" s="54">
        <v>143300</v>
      </c>
      <c r="D15" s="54">
        <v>178332.13</v>
      </c>
      <c r="E15" s="53">
        <f t="shared" si="0"/>
        <v>35032.130000000005</v>
      </c>
      <c r="F15" s="51">
        <f t="shared" si="1"/>
        <v>30.853309688581316</v>
      </c>
      <c r="G15" s="52">
        <f t="shared" si="2"/>
        <v>124.4467062107467</v>
      </c>
    </row>
    <row r="16" spans="1:7" ht="18.75" customHeight="1">
      <c r="A16" s="34" t="s">
        <v>7</v>
      </c>
      <c r="B16" s="49">
        <v>750</v>
      </c>
      <c r="C16" s="49">
        <v>174</v>
      </c>
      <c r="D16" s="50">
        <v>1655.264</v>
      </c>
      <c r="E16" s="50">
        <f t="shared" si="0"/>
        <v>1481.264</v>
      </c>
      <c r="F16" s="52" t="s">
        <v>48</v>
      </c>
      <c r="G16" s="52" t="s">
        <v>47</v>
      </c>
    </row>
    <row r="17" spans="1:7" ht="54" customHeight="1">
      <c r="A17" s="34" t="s">
        <v>38</v>
      </c>
      <c r="B17" s="49"/>
      <c r="C17" s="49"/>
      <c r="D17" s="50">
        <v>492.152</v>
      </c>
      <c r="E17" s="50">
        <f t="shared" si="0"/>
        <v>492.152</v>
      </c>
      <c r="F17" s="52"/>
      <c r="G17" s="52"/>
    </row>
    <row r="18" spans="1:7" ht="19.5" customHeight="1">
      <c r="A18" s="34" t="s">
        <v>19</v>
      </c>
      <c r="B18" s="49">
        <v>27491</v>
      </c>
      <c r="C18" s="49">
        <v>5275.5</v>
      </c>
      <c r="D18" s="50">
        <v>7796.082</v>
      </c>
      <c r="E18" s="50">
        <f t="shared" si="0"/>
        <v>2520.5820000000003</v>
      </c>
      <c r="F18" s="51">
        <f>D18/B18*100</f>
        <v>28.358670110217894</v>
      </c>
      <c r="G18" s="52" t="s">
        <v>49</v>
      </c>
    </row>
    <row r="19" spans="1:7" ht="39.75" customHeight="1">
      <c r="A19" s="34" t="s">
        <v>22</v>
      </c>
      <c r="B19" s="49">
        <v>5500</v>
      </c>
      <c r="C19" s="49">
        <v>1360</v>
      </c>
      <c r="D19" s="50">
        <v>1381.508</v>
      </c>
      <c r="E19" s="50">
        <f t="shared" si="0"/>
        <v>21.508000000000038</v>
      </c>
      <c r="F19" s="51">
        <f>D19/B19*100</f>
        <v>25.118327272727274</v>
      </c>
      <c r="G19" s="52">
        <f t="shared" si="2"/>
        <v>101.5814705882353</v>
      </c>
    </row>
    <row r="20" spans="1:7" ht="18" customHeight="1">
      <c r="A20" s="34" t="s">
        <v>8</v>
      </c>
      <c r="B20" s="49">
        <v>301</v>
      </c>
      <c r="C20" s="49">
        <v>71.6</v>
      </c>
      <c r="D20" s="50">
        <v>84.129</v>
      </c>
      <c r="E20" s="50">
        <f t="shared" si="0"/>
        <v>12.52900000000001</v>
      </c>
      <c r="F20" s="51">
        <f>D20/B20*100</f>
        <v>27.94983388704319</v>
      </c>
      <c r="G20" s="52">
        <f t="shared" si="2"/>
        <v>117.49860335195532</v>
      </c>
    </row>
    <row r="21" spans="1:7" ht="17.25" customHeight="1">
      <c r="A21" s="35" t="s">
        <v>9</v>
      </c>
      <c r="B21" s="50">
        <v>4680</v>
      </c>
      <c r="C21" s="50">
        <v>1000</v>
      </c>
      <c r="D21" s="50">
        <v>6931.147</v>
      </c>
      <c r="E21" s="50">
        <f t="shared" si="0"/>
        <v>5931.147</v>
      </c>
      <c r="F21" s="52" t="s">
        <v>49</v>
      </c>
      <c r="G21" s="52" t="s">
        <v>50</v>
      </c>
    </row>
    <row r="22" spans="1:7" s="2" customFormat="1" ht="19.5" customHeight="1">
      <c r="A22" s="39" t="s">
        <v>10</v>
      </c>
      <c r="B22" s="55">
        <f>B6+B7+B8+B9+B16+B17+B18+B19+B20+B21</f>
        <v>3414886</v>
      </c>
      <c r="C22" s="55">
        <f>C6+C7+C8+C9+C16+C17+C18+C19+C20+C21</f>
        <v>797913.1</v>
      </c>
      <c r="D22" s="55">
        <f>D6+D7+D8+D9+D16+D17+D18+D19+D20+D21</f>
        <v>849248.704</v>
      </c>
      <c r="E22" s="55">
        <f t="shared" si="0"/>
        <v>51335.60400000005</v>
      </c>
      <c r="F22" s="56">
        <f aca="true" t="shared" si="3" ref="F22:F33">D22/B22*100</f>
        <v>24.869020634949454</v>
      </c>
      <c r="G22" s="57">
        <f aca="true" t="shared" si="4" ref="G22:G31">D22/C22*100</f>
        <v>106.43373369856943</v>
      </c>
    </row>
    <row r="23" spans="1:7" s="2" customFormat="1" ht="16.5" customHeight="1">
      <c r="A23" s="40" t="s">
        <v>25</v>
      </c>
      <c r="B23" s="55">
        <f>B24+B25+B26+B27+B28+B29+B30</f>
        <v>1449471.79</v>
      </c>
      <c r="C23" s="55">
        <f>C24+C25+C26+C27+C28+C29+C30</f>
        <v>392799.85599999997</v>
      </c>
      <c r="D23" s="55">
        <f>D24+D25+D26+D27+D28+D29+D30</f>
        <v>392235.92799999996</v>
      </c>
      <c r="E23" s="55">
        <f>E24+E25+E26+E27+E28+E29+E30</f>
        <v>-563.9280000000003</v>
      </c>
      <c r="F23" s="56">
        <f t="shared" si="3"/>
        <v>27.060611369331994</v>
      </c>
      <c r="G23" s="57">
        <f t="shared" si="4"/>
        <v>99.85643375592275</v>
      </c>
    </row>
    <row r="24" spans="1:7" s="14" customFormat="1" ht="63.75" customHeight="1">
      <c r="A24" s="41" t="s">
        <v>52</v>
      </c>
      <c r="B24" s="49">
        <v>4539.5</v>
      </c>
      <c r="C24" s="49">
        <v>1134.9</v>
      </c>
      <c r="D24" s="49">
        <v>1134.9</v>
      </c>
      <c r="E24" s="50"/>
      <c r="F24" s="51">
        <f t="shared" si="3"/>
        <v>25.000550721445098</v>
      </c>
      <c r="G24" s="52">
        <f t="shared" si="4"/>
        <v>100</v>
      </c>
    </row>
    <row r="25" spans="1:7" s="14" customFormat="1" ht="88.5" customHeight="1">
      <c r="A25" s="41" t="s">
        <v>39</v>
      </c>
      <c r="B25" s="49">
        <v>630910.4</v>
      </c>
      <c r="C25" s="49">
        <v>209571.9</v>
      </c>
      <c r="D25" s="49">
        <v>209571.9</v>
      </c>
      <c r="E25" s="50"/>
      <c r="F25" s="51">
        <f t="shared" si="3"/>
        <v>33.21737920313249</v>
      </c>
      <c r="G25" s="52">
        <f t="shared" si="4"/>
        <v>100</v>
      </c>
    </row>
    <row r="26" spans="1:7" s="14" customFormat="1" ht="26.25" customHeight="1">
      <c r="A26" s="41" t="s">
        <v>11</v>
      </c>
      <c r="B26" s="49">
        <v>794886.5</v>
      </c>
      <c r="C26" s="49">
        <v>177360.8</v>
      </c>
      <c r="D26" s="49">
        <v>177360.8</v>
      </c>
      <c r="E26" s="50"/>
      <c r="F26" s="51">
        <f t="shared" si="3"/>
        <v>22.312720117903623</v>
      </c>
      <c r="G26" s="52">
        <f t="shared" si="4"/>
        <v>100</v>
      </c>
    </row>
    <row r="27" spans="1:7" s="14" customFormat="1" ht="14.25" customHeight="1">
      <c r="A27" s="41" t="s">
        <v>40</v>
      </c>
      <c r="B27" s="49">
        <v>15.62</v>
      </c>
      <c r="C27" s="49">
        <v>15.62</v>
      </c>
      <c r="D27" s="49">
        <v>15.62</v>
      </c>
      <c r="E27" s="50"/>
      <c r="F27" s="51">
        <f t="shared" si="3"/>
        <v>100</v>
      </c>
      <c r="G27" s="52">
        <f t="shared" si="4"/>
        <v>100</v>
      </c>
    </row>
    <row r="28" spans="1:7" s="14" customFormat="1" ht="39" customHeight="1">
      <c r="A28" s="41" t="s">
        <v>26</v>
      </c>
      <c r="B28" s="49">
        <v>13043.9</v>
      </c>
      <c r="C28" s="49">
        <v>2910.449</v>
      </c>
      <c r="D28" s="49">
        <v>2477.158</v>
      </c>
      <c r="E28" s="50">
        <f>D28-C28</f>
        <v>-433.29100000000017</v>
      </c>
      <c r="F28" s="51">
        <f t="shared" si="3"/>
        <v>18.990930626576407</v>
      </c>
      <c r="G28" s="52">
        <f t="shared" si="4"/>
        <v>85.11257197772576</v>
      </c>
    </row>
    <row r="29" spans="1:7" s="14" customFormat="1" ht="15" customHeight="1">
      <c r="A29" s="41" t="s">
        <v>27</v>
      </c>
      <c r="B29" s="49">
        <v>5961.526</v>
      </c>
      <c r="C29" s="49">
        <v>1795.795</v>
      </c>
      <c r="D29" s="50">
        <v>1665.158</v>
      </c>
      <c r="E29" s="50">
        <f>D29-C29</f>
        <v>-130.63700000000017</v>
      </c>
      <c r="F29" s="51">
        <f t="shared" si="3"/>
        <v>27.931740966994024</v>
      </c>
      <c r="G29" s="52">
        <f t="shared" si="4"/>
        <v>92.72539460239058</v>
      </c>
    </row>
    <row r="30" spans="1:7" s="14" customFormat="1" ht="63" customHeight="1">
      <c r="A30" s="41" t="s">
        <v>43</v>
      </c>
      <c r="B30" s="49">
        <v>114.344</v>
      </c>
      <c r="C30" s="49">
        <v>10.392</v>
      </c>
      <c r="D30" s="50">
        <v>10.392</v>
      </c>
      <c r="E30" s="50"/>
      <c r="F30" s="51">
        <f t="shared" si="3"/>
        <v>9.08836493388372</v>
      </c>
      <c r="G30" s="52">
        <f t="shared" si="4"/>
        <v>100</v>
      </c>
    </row>
    <row r="31" spans="1:7" s="2" customFormat="1" ht="19.5" customHeight="1">
      <c r="A31" s="42" t="s">
        <v>12</v>
      </c>
      <c r="B31" s="55">
        <f>B22+B23</f>
        <v>4864357.79</v>
      </c>
      <c r="C31" s="55">
        <f>C22+C23</f>
        <v>1190712.956</v>
      </c>
      <c r="D31" s="55">
        <f>D22+D23</f>
        <v>1241484.632</v>
      </c>
      <c r="E31" s="55">
        <f>D31-C31</f>
        <v>50771.67599999998</v>
      </c>
      <c r="F31" s="56">
        <f t="shared" si="3"/>
        <v>25.522066541902134</v>
      </c>
      <c r="G31" s="57">
        <f t="shared" si="4"/>
        <v>104.26397275213657</v>
      </c>
    </row>
    <row r="32" spans="1:7" ht="14.25" customHeight="1">
      <c r="A32" s="43" t="s">
        <v>13</v>
      </c>
      <c r="B32" s="50"/>
      <c r="C32" s="49"/>
      <c r="D32" s="50"/>
      <c r="E32" s="50"/>
      <c r="F32" s="56"/>
      <c r="G32" s="57"/>
    </row>
    <row r="33" spans="1:7" s="15" customFormat="1" ht="14.25" customHeight="1">
      <c r="A33" s="34" t="s">
        <v>6</v>
      </c>
      <c r="B33" s="50">
        <v>580</v>
      </c>
      <c r="C33" s="50">
        <v>164.3</v>
      </c>
      <c r="D33" s="49">
        <v>170.811</v>
      </c>
      <c r="E33" s="50">
        <f>D33-C33</f>
        <v>6.510999999999996</v>
      </c>
      <c r="F33" s="51">
        <f t="shared" si="3"/>
        <v>29.4501724137931</v>
      </c>
      <c r="G33" s="60">
        <f>D33/C33*100</f>
        <v>103.96287279367012</v>
      </c>
    </row>
    <row r="34" spans="1:7" s="15" customFormat="1" ht="53.25" customHeight="1">
      <c r="A34" s="44" t="s">
        <v>31</v>
      </c>
      <c r="B34" s="50"/>
      <c r="C34" s="50"/>
      <c r="D34" s="48">
        <v>316.218</v>
      </c>
      <c r="E34" s="48">
        <f>D34-C34</f>
        <v>316.218</v>
      </c>
      <c r="F34" s="59"/>
      <c r="G34" s="60"/>
    </row>
    <row r="35" spans="1:7" s="4" customFormat="1" ht="40.5" customHeight="1">
      <c r="A35" s="34" t="s">
        <v>29</v>
      </c>
      <c r="B35" s="48">
        <v>0.024</v>
      </c>
      <c r="C35" s="48"/>
      <c r="D35" s="48"/>
      <c r="E35" s="50"/>
      <c r="F35" s="59"/>
      <c r="G35" s="60"/>
    </row>
    <row r="36" spans="1:10" s="4" customFormat="1" ht="66" customHeight="1">
      <c r="A36" s="34" t="s">
        <v>30</v>
      </c>
      <c r="B36" s="48">
        <v>366</v>
      </c>
      <c r="C36" s="48">
        <v>91.5</v>
      </c>
      <c r="D36" s="48">
        <v>49.916</v>
      </c>
      <c r="E36" s="48">
        <f>D36-C36</f>
        <v>-41.584</v>
      </c>
      <c r="F36" s="59">
        <f>D36/B36*100</f>
        <v>13.638251366120219</v>
      </c>
      <c r="G36" s="60">
        <f>D36/C36*100</f>
        <v>54.553005464480876</v>
      </c>
      <c r="J36" s="15"/>
    </row>
    <row r="37" spans="1:7" s="4" customFormat="1" ht="30" customHeight="1">
      <c r="A37" s="34" t="s">
        <v>32</v>
      </c>
      <c r="B37" s="48"/>
      <c r="C37" s="48"/>
      <c r="D37" s="48">
        <v>155.837</v>
      </c>
      <c r="E37" s="48">
        <f>D37-C37</f>
        <v>155.837</v>
      </c>
      <c r="F37" s="59"/>
      <c r="G37" s="63"/>
    </row>
    <row r="38" spans="1:7" s="4" customFormat="1" ht="16.5" customHeight="1">
      <c r="A38" s="45" t="s">
        <v>33</v>
      </c>
      <c r="B38" s="58">
        <v>200</v>
      </c>
      <c r="C38" s="61"/>
      <c r="D38" s="58"/>
      <c r="E38" s="48"/>
      <c r="F38" s="59"/>
      <c r="G38" s="60"/>
    </row>
    <row r="39" spans="1:7" s="2" customFormat="1" ht="17.25" customHeight="1">
      <c r="A39" s="46" t="s">
        <v>36</v>
      </c>
      <c r="B39" s="61">
        <f>SUM(B33:B38)</f>
        <v>1146.024</v>
      </c>
      <c r="C39" s="61">
        <f>SUM(C33:C38)</f>
        <v>255.8</v>
      </c>
      <c r="D39" s="61">
        <f>SUM(D33:D38)</f>
        <v>692.7819999999999</v>
      </c>
      <c r="E39" s="61">
        <f>D39-C39</f>
        <v>436.9819999999999</v>
      </c>
      <c r="F39" s="62">
        <f>D39/B39*100</f>
        <v>60.450915513113166</v>
      </c>
      <c r="G39" s="52" t="s">
        <v>51</v>
      </c>
    </row>
    <row r="40" spans="1:7" s="2" customFormat="1" ht="17.25" customHeight="1">
      <c r="A40" s="40" t="s">
        <v>25</v>
      </c>
      <c r="B40" s="61">
        <f>B41</f>
        <v>175950</v>
      </c>
      <c r="C40" s="61">
        <f>C41</f>
        <v>175950</v>
      </c>
      <c r="D40" s="61"/>
      <c r="E40" s="61">
        <f>D40-C40</f>
        <v>-175950</v>
      </c>
      <c r="F40" s="62"/>
      <c r="G40" s="63"/>
    </row>
    <row r="41" spans="1:7" s="2" customFormat="1" ht="75.75" customHeight="1">
      <c r="A41" s="45" t="s">
        <v>35</v>
      </c>
      <c r="B41" s="48">
        <v>175950</v>
      </c>
      <c r="C41" s="48">
        <v>175950</v>
      </c>
      <c r="D41" s="48"/>
      <c r="E41" s="58">
        <f>D41-C41</f>
        <v>-175950</v>
      </c>
      <c r="F41" s="59"/>
      <c r="G41" s="60"/>
    </row>
    <row r="42" spans="1:7" s="2" customFormat="1" ht="22.5" customHeight="1">
      <c r="A42" s="46" t="s">
        <v>34</v>
      </c>
      <c r="B42" s="64">
        <f>B39+B40</f>
        <v>177096.024</v>
      </c>
      <c r="C42" s="64">
        <f>C39+C40</f>
        <v>176205.8</v>
      </c>
      <c r="D42" s="64">
        <f>D39+D40</f>
        <v>692.7819999999999</v>
      </c>
      <c r="E42" s="61">
        <f>E39+E40</f>
        <v>-175513.018</v>
      </c>
      <c r="F42" s="62">
        <f>D42/B42*100</f>
        <v>0.3911900359773181</v>
      </c>
      <c r="G42" s="63">
        <f>D42/C42*100</f>
        <v>0.3931663997439358</v>
      </c>
    </row>
    <row r="43" spans="1:7" s="18" customFormat="1" ht="19.5" customHeight="1">
      <c r="A43" s="47" t="s">
        <v>14</v>
      </c>
      <c r="B43" s="61">
        <f>B31+B42</f>
        <v>5041453.814</v>
      </c>
      <c r="C43" s="61">
        <f>C31+C42</f>
        <v>1366918.756</v>
      </c>
      <c r="D43" s="61">
        <f>D31+D42</f>
        <v>1242177.4139999999</v>
      </c>
      <c r="E43" s="61">
        <f>E31+E42</f>
        <v>-124741.34200000003</v>
      </c>
      <c r="F43" s="62">
        <f>D43/B43*100</f>
        <v>24.639269937383975</v>
      </c>
      <c r="G43" s="63">
        <f>D43/C43*100</f>
        <v>90.87426802416337</v>
      </c>
    </row>
    <row r="44" spans="3:7" ht="14.25">
      <c r="C44" s="1"/>
      <c r="F44" s="19"/>
      <c r="G44" s="20"/>
    </row>
    <row r="45" spans="1:7" ht="14.25">
      <c r="A45" s="5"/>
      <c r="B45" s="17"/>
      <c r="C45" s="17"/>
      <c r="D45" s="17"/>
      <c r="F45" s="19"/>
      <c r="G45" s="20"/>
    </row>
    <row r="46" spans="2:4" ht="12.75">
      <c r="B46" s="16"/>
      <c r="C46" s="16"/>
      <c r="D46" s="16"/>
    </row>
    <row r="47" spans="2:7" ht="12.75">
      <c r="B47" s="16"/>
      <c r="C47" s="16"/>
      <c r="D47" s="16"/>
      <c r="E47" s="16"/>
      <c r="F47" s="16"/>
      <c r="G47" s="1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2024-04-01T11:00:51Z</cp:lastPrinted>
  <dcterms:created xsi:type="dcterms:W3CDTF">2004-07-02T06:40:36Z</dcterms:created>
  <dcterms:modified xsi:type="dcterms:W3CDTF">2024-04-02T09:15:39Z</dcterms:modified>
  <cp:category/>
  <cp:version/>
  <cp:contentType/>
  <cp:contentStatus/>
</cp:coreProperties>
</file>