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<sst xmlns="http://schemas.openxmlformats.org/spreadsheetml/2006/main" count="106" uniqueCount="100">
  <si>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</si>
  <si>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</si>
  <si>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</si>
  <si>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</si>
  <si>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</si>
  <si>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</si>
  <si>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</si>
  <si>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</si>
  <si>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</si>
  <si>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</si>
  <si>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</si>
  <si>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</si>
  <si>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</si>
  <si>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</si>
  <si>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</si>
  <si>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</si>
  <si>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</si>
  <si>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</si>
  <si>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</si>
  <si>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</si>
  <si>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</si>
  <si>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</si>
  <si>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</si>
  <si>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</si>
  <si>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</si>
  <si>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</si>
  <si>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</si>
  <si>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</si>
  <si>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</si>
  <si>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</si>
  <si>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</si>
  <si>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</si>
  <si>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</si>
  <si>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</si>
  <si>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</si>
  <si>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</si>
  <si>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</si>
  <si>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</si>
  <si>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</si>
  <si>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</si>
  <si>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</si>
  <si>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</si>
  <si>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</si>
  <si>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</si>
  <si>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</si>
  <si>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</si>
  <si>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</si>
  <si>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</si>
  <si>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</si>
  <si>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</si>
  <si>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</si>
  <si>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</si>
  <si>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</si>
  <si>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</si>
  <si>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</si>
  <si>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</si>
  <si>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</si>
  <si>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</si>
  <si>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</si>
  <si>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</si>
  <si>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</si>
  <si>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</si>
  <si>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</si>
  <si>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</si>
  <si>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</si>
  <si>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</si>
  <si>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</si>
  <si>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</si>
  <si>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</si>
  <si>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</si>
  <si>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</si>
  <si>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</si>
  <si>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</si>
  <si>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</si>
  <si>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</si>
  <si>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</si>
  <si>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</si>
  <si>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</si>
  <si>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</si>
  <si>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</si>
  <si>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</si>
  <si>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</si>
  <si>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</si>
  <si>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</si>
  <si>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</si>
  <si>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</si>
  <si>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</si>
  <si>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</si>
  <si>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
январь - март с учетом изменений, тыс. грн.</t>
  </si>
  <si>
    <t>План на           січень - березень з урахуванням змін, 
тис. грн.</t>
  </si>
  <si>
    <t>в 14.6 р.б.</t>
  </si>
  <si>
    <t>в 9.1 р.б.</t>
  </si>
  <si>
    <t>в 2.3 р.б.</t>
  </si>
  <si>
    <t>в 10.6 р.б.</t>
  </si>
  <si>
    <t>в 8.1 р.б.</t>
  </si>
  <si>
    <t>в 3.1 р.б.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</si>
  <si>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</si>
  <si>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</si>
  <si>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31 березня,            тис. грн. </t>
  </si>
  <si>
    <t xml:space="preserve">Поступило          с 01 января
по 31 марта,
тыс. грн.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</si>
</sst>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1">
      <selection activeCell="E49" sqref="E49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97</v>
      </c>
      <c r="B2" s="119"/>
      <c r="C2" s="119"/>
      <c r="D2" s="119"/>
      <c r="E2" s="119"/>
      <c r="F2" s="119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89</v>
      </c>
      <c r="D4" s="74" t="s">
        <v>98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307338.1</v>
      </c>
      <c r="D7" s="46">
        <v>354611.425</v>
      </c>
      <c r="E7" s="47">
        <f>D7/B7*100</f>
        <v>24.83534159750674</v>
      </c>
      <c r="F7" s="48">
        <f>D7/C7*100</f>
        <v>115.38153746639288</v>
      </c>
    </row>
    <row r="8" spans="1:6" ht="15">
      <c r="A8" s="57" t="s">
        <v>49</v>
      </c>
      <c r="B8" s="49">
        <v>2250</v>
      </c>
      <c r="C8" s="45">
        <v>826.5</v>
      </c>
      <c r="D8" s="46">
        <v>1100.237</v>
      </c>
      <c r="E8" s="47">
        <f aca="true" t="shared" si="0" ref="E8:E45">D8/B8*100</f>
        <v>48.89942222222223</v>
      </c>
      <c r="F8" s="48">
        <f aca="true" t="shared" si="1" ref="F8:F45">D8/C8*100</f>
        <v>133.12002419842713</v>
      </c>
    </row>
    <row r="9" spans="1:6" ht="15">
      <c r="A9" s="56" t="s">
        <v>64</v>
      </c>
      <c r="B9" s="49">
        <v>173790</v>
      </c>
      <c r="C9" s="45">
        <v>35155</v>
      </c>
      <c r="D9" s="46">
        <v>47970.854</v>
      </c>
      <c r="E9" s="47">
        <f t="shared" si="0"/>
        <v>27.602770009781917</v>
      </c>
      <c r="F9" s="48">
        <f t="shared" si="1"/>
        <v>136.4552808988764</v>
      </c>
    </row>
    <row r="10" spans="1:6" ht="15">
      <c r="A10" s="57" t="s">
        <v>43</v>
      </c>
      <c r="B10" s="50">
        <f>B11+B15+B17</f>
        <v>629050</v>
      </c>
      <c r="C10" s="50">
        <f>C11+C15+C17</f>
        <v>148943.7</v>
      </c>
      <c r="D10" s="50">
        <f>D11+D15+D16+D17</f>
        <v>150215.381</v>
      </c>
      <c r="E10" s="47">
        <f t="shared" si="0"/>
        <v>23.879720371989507</v>
      </c>
      <c r="F10" s="48">
        <f t="shared" si="1"/>
        <v>100.85379979146482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77774.09999999999</v>
      </c>
      <c r="D11" s="53">
        <f>SUM(D12:D14)</f>
        <v>72612.525</v>
      </c>
      <c r="E11" s="47">
        <f t="shared" si="0"/>
        <v>20.68025888585099</v>
      </c>
      <c r="F11" s="48">
        <f t="shared" si="1"/>
        <v>93.36337546818285</v>
      </c>
    </row>
    <row r="12" spans="1:6" s="12" customFormat="1" ht="30.75">
      <c r="A12" s="51" t="s">
        <v>45</v>
      </c>
      <c r="B12" s="52">
        <v>27890</v>
      </c>
      <c r="C12" s="53">
        <v>7283.7</v>
      </c>
      <c r="D12" s="54">
        <v>7584.18</v>
      </c>
      <c r="E12" s="47">
        <f t="shared" si="0"/>
        <v>27.193187522409467</v>
      </c>
      <c r="F12" s="48">
        <f t="shared" si="1"/>
        <v>104.1253758392026</v>
      </c>
    </row>
    <row r="13" spans="1:6" s="12" customFormat="1" ht="15">
      <c r="A13" s="51" t="s">
        <v>24</v>
      </c>
      <c r="B13" s="52">
        <v>319830</v>
      </c>
      <c r="C13" s="53">
        <v>69555</v>
      </c>
      <c r="D13" s="54">
        <v>64391.767</v>
      </c>
      <c r="E13" s="47">
        <f t="shared" si="0"/>
        <v>20.133122909045433</v>
      </c>
      <c r="F13" s="48">
        <f t="shared" si="1"/>
        <v>92.57676227445906</v>
      </c>
    </row>
    <row r="14" spans="1:6" s="12" customFormat="1" ht="15">
      <c r="A14" s="51" t="s">
        <v>25</v>
      </c>
      <c r="B14" s="52">
        <v>3400</v>
      </c>
      <c r="C14" s="53">
        <v>935.4</v>
      </c>
      <c r="D14" s="81">
        <v>636.578</v>
      </c>
      <c r="E14" s="47">
        <f t="shared" si="0"/>
        <v>18.722882352941177</v>
      </c>
      <c r="F14" s="48">
        <f t="shared" si="1"/>
        <v>68.0540945050246</v>
      </c>
    </row>
    <row r="15" spans="1:6" s="12" customFormat="1" ht="15">
      <c r="A15" s="55" t="s">
        <v>26</v>
      </c>
      <c r="B15" s="52">
        <v>350</v>
      </c>
      <c r="C15" s="53">
        <v>69.6</v>
      </c>
      <c r="D15" s="54">
        <v>118.015</v>
      </c>
      <c r="E15" s="47">
        <f t="shared" si="0"/>
        <v>33.71857142857143</v>
      </c>
      <c r="F15" s="48">
        <f t="shared" si="1"/>
        <v>169.5617816091954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71100</v>
      </c>
      <c r="D17" s="54">
        <v>77492.047</v>
      </c>
      <c r="E17" s="47">
        <f t="shared" si="0"/>
        <v>27.9170138338497</v>
      </c>
      <c r="F17" s="48">
        <f t="shared" si="1"/>
        <v>108.99022081575247</v>
      </c>
    </row>
    <row r="18" spans="1:6" ht="15">
      <c r="A18" s="56" t="s">
        <v>28</v>
      </c>
      <c r="B18" s="49">
        <v>500</v>
      </c>
      <c r="C18" s="45">
        <v>86.7</v>
      </c>
      <c r="D18" s="44">
        <v>271.768</v>
      </c>
      <c r="E18" s="47">
        <f t="shared" si="0"/>
        <v>54.35359999999999</v>
      </c>
      <c r="F18" s="48" t="s">
        <v>95</v>
      </c>
    </row>
    <row r="19" spans="1:6" ht="30.75">
      <c r="A19" s="56" t="s">
        <v>60</v>
      </c>
      <c r="B19" s="49">
        <v>30390</v>
      </c>
      <c r="C19" s="45">
        <v>5614.2</v>
      </c>
      <c r="D19" s="46">
        <v>8153.468</v>
      </c>
      <c r="E19" s="47">
        <f t="shared" si="0"/>
        <v>26.82944389601843</v>
      </c>
      <c r="F19" s="48">
        <f t="shared" si="1"/>
        <v>145.22938263688505</v>
      </c>
    </row>
    <row r="20" spans="1:6" ht="62.25">
      <c r="A20" s="56" t="s">
        <v>29</v>
      </c>
      <c r="B20" s="49">
        <v>10000</v>
      </c>
      <c r="C20" s="45">
        <v>2452</v>
      </c>
      <c r="D20" s="46">
        <v>2662.113</v>
      </c>
      <c r="E20" s="47">
        <f t="shared" si="0"/>
        <v>26.621129999999997</v>
      </c>
      <c r="F20" s="48">
        <f t="shared" si="1"/>
        <v>108.56904567699837</v>
      </c>
    </row>
    <row r="21" spans="1:6" ht="15">
      <c r="A21" s="56" t="s">
        <v>30</v>
      </c>
      <c r="B21" s="49">
        <v>650</v>
      </c>
      <c r="C21" s="45">
        <v>127.6</v>
      </c>
      <c r="D21" s="46">
        <v>114.506</v>
      </c>
      <c r="E21" s="47">
        <f t="shared" si="0"/>
        <v>17.616307692307693</v>
      </c>
      <c r="F21" s="48">
        <f t="shared" si="1"/>
        <v>89.7382445141066</v>
      </c>
    </row>
    <row r="22" spans="1:6" ht="15">
      <c r="A22" s="57" t="s">
        <v>31</v>
      </c>
      <c r="B22" s="49">
        <v>4000</v>
      </c>
      <c r="C22" s="45">
        <v>1030</v>
      </c>
      <c r="D22" s="44">
        <v>1577.603</v>
      </c>
      <c r="E22" s="47">
        <f t="shared" si="0"/>
        <v>39.440075</v>
      </c>
      <c r="F22" s="48">
        <f t="shared" si="1"/>
        <v>153.16533980582525</v>
      </c>
    </row>
    <row r="23" spans="1:6" s="10" customFormat="1" ht="15">
      <c r="A23" s="58" t="s">
        <v>32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566677.3550000001</v>
      </c>
      <c r="E23" s="83">
        <f t="shared" si="0"/>
        <v>24.870850523155795</v>
      </c>
      <c r="F23" s="84">
        <f t="shared" si="1"/>
        <v>112.97985560649302</v>
      </c>
    </row>
    <row r="24" spans="1:6" ht="15">
      <c r="A24" s="57" t="s">
        <v>33</v>
      </c>
      <c r="B24" s="49">
        <f>SUM(B25:B33)</f>
        <v>2013404.8300000003</v>
      </c>
      <c r="C24" s="45">
        <f>SUM(C25:C33)</f>
        <v>624981.7950000002</v>
      </c>
      <c r="D24" s="45">
        <f>SUM(D25:D33)</f>
        <v>609925.765</v>
      </c>
      <c r="E24" s="47">
        <f t="shared" si="0"/>
        <v>30.29325031469205</v>
      </c>
      <c r="F24" s="48">
        <f t="shared" si="1"/>
        <v>97.59096502962936</v>
      </c>
    </row>
    <row r="25" spans="1:6" ht="35.25" customHeight="1">
      <c r="A25" s="78" t="s">
        <v>34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6" ht="34.5" customHeight="1">
      <c r="A26" s="78" t="s">
        <v>35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</row>
    <row r="27" spans="1:6" ht="170.25" customHeight="1">
      <c r="A27" s="107" t="s">
        <v>69</v>
      </c>
      <c r="B27" s="113">
        <v>532770.3</v>
      </c>
      <c r="C27" s="53">
        <v>255320.882</v>
      </c>
      <c r="D27" s="61">
        <v>255376.115</v>
      </c>
      <c r="E27" s="47">
        <f t="shared" si="0"/>
        <v>47.933624490704524</v>
      </c>
      <c r="F27" s="48">
        <f t="shared" si="1"/>
        <v>100.0216327781603</v>
      </c>
    </row>
    <row r="28" spans="1:6" ht="93" customHeight="1">
      <c r="A28" s="108" t="s">
        <v>70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</row>
    <row r="29" spans="1:6" ht="258" customHeight="1">
      <c r="A29" s="109" t="s">
        <v>71</v>
      </c>
      <c r="B29" s="114">
        <v>608528.8</v>
      </c>
      <c r="C29" s="60">
        <v>143282.3</v>
      </c>
      <c r="D29" s="61">
        <v>128307.222</v>
      </c>
      <c r="E29" s="47">
        <f t="shared" si="0"/>
        <v>21.08482326555456</v>
      </c>
      <c r="F29" s="48">
        <f t="shared" si="1"/>
        <v>89.54854996046268</v>
      </c>
    </row>
    <row r="30" spans="1:6" ht="213" customHeight="1">
      <c r="A30" s="109" t="s">
        <v>72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ht="63" customHeight="1">
      <c r="A31" s="109" t="s">
        <v>75</v>
      </c>
      <c r="B31" s="112">
        <v>38867.2</v>
      </c>
      <c r="C31" s="53">
        <v>8983.15</v>
      </c>
      <c r="D31" s="61">
        <v>8983.15</v>
      </c>
      <c r="E31" s="47">
        <f t="shared" si="0"/>
        <v>23.112418697513583</v>
      </c>
      <c r="F31" s="48">
        <f t="shared" si="1"/>
        <v>100</v>
      </c>
    </row>
    <row r="32" spans="1:6" ht="76.5" customHeight="1">
      <c r="A32" s="109" t="s">
        <v>73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20.25" customHeight="1">
      <c r="A33" s="110" t="s">
        <v>74</v>
      </c>
      <c r="B33" s="112">
        <v>7358.53</v>
      </c>
      <c r="C33" s="53">
        <v>2010.649</v>
      </c>
      <c r="D33" s="61">
        <v>1875.522</v>
      </c>
      <c r="E33" s="47">
        <f t="shared" si="0"/>
        <v>25.487726488850353</v>
      </c>
      <c r="F33" s="48">
        <f t="shared" si="1"/>
        <v>93.2794336555013</v>
      </c>
    </row>
    <row r="34" spans="1:6" s="10" customFormat="1" ht="15">
      <c r="A34" s="105" t="s">
        <v>36</v>
      </c>
      <c r="B34" s="59">
        <f>B23+B24</f>
        <v>4291884.83</v>
      </c>
      <c r="C34" s="62">
        <f>C23+C24</f>
        <v>1126555.5950000002</v>
      </c>
      <c r="D34" s="63">
        <f>D23+D24</f>
        <v>1176603.12</v>
      </c>
      <c r="E34" s="83">
        <f t="shared" si="0"/>
        <v>27.414601430486197</v>
      </c>
      <c r="F34" s="84">
        <f t="shared" si="1"/>
        <v>104.44252598115231</v>
      </c>
    </row>
    <row r="35" spans="1:6" ht="15">
      <c r="A35" s="105" t="s">
        <v>37</v>
      </c>
      <c r="B35" s="49"/>
      <c r="C35" s="62"/>
      <c r="D35" s="64"/>
      <c r="E35" s="47"/>
      <c r="F35" s="48"/>
    </row>
    <row r="36" spans="1:6" ht="15">
      <c r="A36" s="56" t="s">
        <v>27</v>
      </c>
      <c r="B36" s="49">
        <v>535</v>
      </c>
      <c r="C36" s="102">
        <v>197.8</v>
      </c>
      <c r="D36" s="64">
        <v>312.647</v>
      </c>
      <c r="E36" s="47">
        <f t="shared" si="0"/>
        <v>58.43869158878504</v>
      </c>
      <c r="F36" s="48">
        <f t="shared" si="1"/>
        <v>158.06218402426694</v>
      </c>
    </row>
    <row r="37" spans="1:6" ht="69" customHeight="1">
      <c r="A37" s="56" t="s">
        <v>38</v>
      </c>
      <c r="B37" s="49">
        <v>710</v>
      </c>
      <c r="C37" s="102">
        <v>46.5</v>
      </c>
      <c r="D37" s="49">
        <v>680.89</v>
      </c>
      <c r="E37" s="47">
        <f t="shared" si="0"/>
        <v>95.89999999999999</v>
      </c>
      <c r="F37" s="48" t="s">
        <v>90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67.964</v>
      </c>
      <c r="E38" s="47">
        <f t="shared" si="0"/>
        <v>36.53978494623656</v>
      </c>
      <c r="F38" s="48" t="s">
        <v>92</v>
      </c>
    </row>
    <row r="39" spans="1:6" s="14" customFormat="1" ht="46.5">
      <c r="A39" s="56" t="s">
        <v>39</v>
      </c>
      <c r="B39" s="49">
        <v>2500</v>
      </c>
      <c r="C39" s="102">
        <v>310</v>
      </c>
      <c r="D39" s="49">
        <v>3292.045</v>
      </c>
      <c r="E39" s="47">
        <f t="shared" si="0"/>
        <v>131.6818</v>
      </c>
      <c r="F39" s="48" t="s">
        <v>93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">
      <c r="A41" s="56" t="s">
        <v>53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91</v>
      </c>
    </row>
    <row r="42" spans="1:6" s="10" customFormat="1" ht="15">
      <c r="A42" s="79" t="s">
        <v>40</v>
      </c>
      <c r="B42" s="59">
        <f>SUM(B36:B41)</f>
        <v>7931</v>
      </c>
      <c r="C42" s="59">
        <f>SUM(C36:C41)</f>
        <v>994.3</v>
      </c>
      <c r="D42" s="59">
        <f>SUM(D36:D41)</f>
        <v>8101.764</v>
      </c>
      <c r="E42" s="83">
        <f t="shared" si="0"/>
        <v>102.15312066574202</v>
      </c>
      <c r="F42" s="84" t="s">
        <v>94</v>
      </c>
    </row>
    <row r="43" spans="1:6" s="82" customFormat="1" ht="15">
      <c r="A43" s="79" t="s">
        <v>41</v>
      </c>
      <c r="B43" s="59">
        <f>B34+B42</f>
        <v>4299815.83</v>
      </c>
      <c r="C43" s="59">
        <f>C34+C42</f>
        <v>1127549.8950000003</v>
      </c>
      <c r="D43" s="59">
        <f>D34+D42</f>
        <v>1184704.884</v>
      </c>
      <c r="E43" s="83">
        <f t="shared" si="0"/>
        <v>27.552456450210332</v>
      </c>
      <c r="F43" s="84">
        <f t="shared" si="1"/>
        <v>105.06895430999973</v>
      </c>
    </row>
    <row r="44" spans="1:6" s="101" customFormat="1" ht="46.5">
      <c r="A44" s="115" t="s">
        <v>46</v>
      </c>
      <c r="B44" s="116">
        <v>2136</v>
      </c>
      <c r="C44" s="116">
        <v>500</v>
      </c>
      <c r="D44" s="45">
        <v>1277.3061</v>
      </c>
      <c r="E44" s="47">
        <f t="shared" si="0"/>
        <v>59.798974719101125</v>
      </c>
      <c r="F44" s="117">
        <f t="shared" si="1"/>
        <v>255.46122000000003</v>
      </c>
    </row>
    <row r="45" spans="1:6" s="10" customFormat="1" ht="15">
      <c r="A45" s="58" t="s">
        <v>42</v>
      </c>
      <c r="B45" s="59">
        <f>B43+B44</f>
        <v>4301951.83</v>
      </c>
      <c r="C45" s="66">
        <f>C43+C44</f>
        <v>1128049.8950000003</v>
      </c>
      <c r="D45" s="59">
        <f>D43+D44</f>
        <v>1185982.1901</v>
      </c>
      <c r="E45" s="83">
        <f t="shared" si="0"/>
        <v>27.568467453063043</v>
      </c>
      <c r="F45" s="84">
        <f t="shared" si="1"/>
        <v>105.13561459974248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1">
      <selection activeCell="A48" sqref="A48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4.8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96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88</v>
      </c>
      <c r="D4" s="30" t="s">
        <v>99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307338.1</v>
      </c>
      <c r="D7" s="46">
        <v>354611.425</v>
      </c>
      <c r="E7" s="47">
        <f>D7/B7*100</f>
        <v>24.83534159750674</v>
      </c>
      <c r="F7" s="48">
        <f>D7/C7*100</f>
        <v>115.38153746639288</v>
      </c>
    </row>
    <row r="8" spans="1:6" ht="15">
      <c r="A8" s="85" t="s">
        <v>1</v>
      </c>
      <c r="B8" s="49">
        <v>2250</v>
      </c>
      <c r="C8" s="45">
        <v>826.5</v>
      </c>
      <c r="D8" s="46">
        <v>1100.237</v>
      </c>
      <c r="E8" s="47">
        <f aca="true" t="shared" si="0" ref="E8:E43">D8/B8*100</f>
        <v>48.89942222222223</v>
      </c>
      <c r="F8" s="48">
        <f aca="true" t="shared" si="1" ref="F8:F43">D8/C8*100</f>
        <v>133.12002419842713</v>
      </c>
    </row>
    <row r="9" spans="1:6" ht="15">
      <c r="A9" s="86" t="s">
        <v>65</v>
      </c>
      <c r="B9" s="49">
        <v>173790</v>
      </c>
      <c r="C9" s="45">
        <v>35155</v>
      </c>
      <c r="D9" s="46">
        <v>47970.854</v>
      </c>
      <c r="E9" s="47">
        <f t="shared" si="0"/>
        <v>27.602770009781917</v>
      </c>
      <c r="F9" s="48">
        <f t="shared" si="1"/>
        <v>136.4552808988764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148943.7</v>
      </c>
      <c r="D10" s="50">
        <f>D11+D15+D16+D17</f>
        <v>150215.381</v>
      </c>
      <c r="E10" s="47">
        <f t="shared" si="0"/>
        <v>23.879720371989507</v>
      </c>
      <c r="F10" s="48">
        <f t="shared" si="1"/>
        <v>100.85379979146482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77774.09999999999</v>
      </c>
      <c r="D11" s="53">
        <f>SUM(D12:D14)</f>
        <v>72612.525</v>
      </c>
      <c r="E11" s="47">
        <f t="shared" si="0"/>
        <v>20.68025888585099</v>
      </c>
      <c r="F11" s="48">
        <f t="shared" si="1"/>
        <v>93.36337546818285</v>
      </c>
    </row>
    <row r="12" spans="1:6" s="13" customFormat="1" ht="30.75">
      <c r="A12" s="88" t="s">
        <v>18</v>
      </c>
      <c r="B12" s="52">
        <v>27890</v>
      </c>
      <c r="C12" s="53">
        <v>7283.7</v>
      </c>
      <c r="D12" s="54">
        <v>7584.18</v>
      </c>
      <c r="E12" s="47">
        <f t="shared" si="0"/>
        <v>27.193187522409467</v>
      </c>
      <c r="F12" s="48">
        <f t="shared" si="1"/>
        <v>104.1253758392026</v>
      </c>
    </row>
    <row r="13" spans="1:6" s="13" customFormat="1" ht="15">
      <c r="A13" s="89" t="s">
        <v>62</v>
      </c>
      <c r="B13" s="52">
        <v>319830</v>
      </c>
      <c r="C13" s="53">
        <v>69555</v>
      </c>
      <c r="D13" s="54">
        <v>64391.767</v>
      </c>
      <c r="E13" s="47">
        <f t="shared" si="0"/>
        <v>20.133122909045433</v>
      </c>
      <c r="F13" s="48">
        <f t="shared" si="1"/>
        <v>92.57676227445906</v>
      </c>
    </row>
    <row r="14" spans="1:6" s="13" customFormat="1" ht="15">
      <c r="A14" s="87" t="s">
        <v>15</v>
      </c>
      <c r="B14" s="52">
        <v>3400</v>
      </c>
      <c r="C14" s="53">
        <v>935.4</v>
      </c>
      <c r="D14" s="81">
        <v>636.578</v>
      </c>
      <c r="E14" s="47">
        <f t="shared" si="0"/>
        <v>18.722882352941177</v>
      </c>
      <c r="F14" s="48">
        <f t="shared" si="1"/>
        <v>68.0540945050246</v>
      </c>
    </row>
    <row r="15" spans="1:6" s="13" customFormat="1" ht="15">
      <c r="A15" s="90" t="s">
        <v>2</v>
      </c>
      <c r="B15" s="52">
        <v>350</v>
      </c>
      <c r="C15" s="53">
        <v>69.6</v>
      </c>
      <c r="D15" s="54">
        <v>118.015</v>
      </c>
      <c r="E15" s="47">
        <f t="shared" si="0"/>
        <v>33.71857142857143</v>
      </c>
      <c r="F15" s="48">
        <f t="shared" si="1"/>
        <v>169.5617816091954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71100</v>
      </c>
      <c r="D17" s="54">
        <v>77492.047</v>
      </c>
      <c r="E17" s="47">
        <f t="shared" si="0"/>
        <v>27.9170138338497</v>
      </c>
      <c r="F17" s="48">
        <f t="shared" si="1"/>
        <v>108.99022081575247</v>
      </c>
    </row>
    <row r="18" spans="1:6" ht="30.75" customHeight="1">
      <c r="A18" s="86" t="s">
        <v>10</v>
      </c>
      <c r="B18" s="49">
        <v>500</v>
      </c>
      <c r="C18" s="45">
        <v>86.7</v>
      </c>
      <c r="D18" s="44">
        <v>271.768</v>
      </c>
      <c r="E18" s="47">
        <f t="shared" si="0"/>
        <v>54.35359999999999</v>
      </c>
      <c r="F18" s="48" t="s">
        <v>95</v>
      </c>
    </row>
    <row r="19" spans="1:6" ht="30.75">
      <c r="A19" s="91" t="s">
        <v>61</v>
      </c>
      <c r="B19" s="49">
        <v>30390</v>
      </c>
      <c r="C19" s="45">
        <v>5614.2</v>
      </c>
      <c r="D19" s="46">
        <v>8153.468</v>
      </c>
      <c r="E19" s="47">
        <f t="shared" si="0"/>
        <v>26.82944389601843</v>
      </c>
      <c r="F19" s="48">
        <f t="shared" si="1"/>
        <v>145.22938263688505</v>
      </c>
    </row>
    <row r="20" spans="1:6" ht="78">
      <c r="A20" s="91" t="s">
        <v>19</v>
      </c>
      <c r="B20" s="49">
        <v>10000</v>
      </c>
      <c r="C20" s="45">
        <v>2452</v>
      </c>
      <c r="D20" s="46">
        <v>2662.113</v>
      </c>
      <c r="E20" s="47">
        <f t="shared" si="0"/>
        <v>26.621129999999997</v>
      </c>
      <c r="F20" s="48">
        <f t="shared" si="1"/>
        <v>108.56904567699837</v>
      </c>
    </row>
    <row r="21" spans="1:6" ht="18" customHeight="1">
      <c r="A21" s="91" t="s">
        <v>3</v>
      </c>
      <c r="B21" s="49">
        <v>650</v>
      </c>
      <c r="C21" s="45">
        <v>127.6</v>
      </c>
      <c r="D21" s="46">
        <v>114.506</v>
      </c>
      <c r="E21" s="47">
        <f t="shared" si="0"/>
        <v>17.616307692307693</v>
      </c>
      <c r="F21" s="48">
        <f t="shared" si="1"/>
        <v>89.7382445141066</v>
      </c>
    </row>
    <row r="22" spans="1:6" ht="15" customHeight="1">
      <c r="A22" s="92" t="s">
        <v>16</v>
      </c>
      <c r="B22" s="49">
        <v>4000</v>
      </c>
      <c r="C22" s="45">
        <v>1030</v>
      </c>
      <c r="D22" s="44">
        <v>1577.603</v>
      </c>
      <c r="E22" s="47">
        <f t="shared" si="0"/>
        <v>39.440075</v>
      </c>
      <c r="F22" s="48">
        <f t="shared" si="1"/>
        <v>153.16533980582525</v>
      </c>
    </row>
    <row r="23" spans="1:6" s="2" customFormat="1" ht="15">
      <c r="A23" s="93" t="s">
        <v>11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566677.3550000001</v>
      </c>
      <c r="E23" s="83">
        <f t="shared" si="0"/>
        <v>24.870850523155795</v>
      </c>
      <c r="F23" s="84">
        <f t="shared" si="1"/>
        <v>112.97985560649302</v>
      </c>
    </row>
    <row r="24" spans="1:6" s="2" customFormat="1" ht="15">
      <c r="A24" s="92" t="s">
        <v>48</v>
      </c>
      <c r="B24" s="49">
        <f>SUM(B25:B33)</f>
        <v>2013404.8300000003</v>
      </c>
      <c r="C24" s="45">
        <f>SUM(C25:C33)</f>
        <v>624981.7950000002</v>
      </c>
      <c r="D24" s="45">
        <f>SUM(D25:D33)</f>
        <v>609925.765</v>
      </c>
      <c r="E24" s="47">
        <f t="shared" si="0"/>
        <v>30.29325031469205</v>
      </c>
      <c r="F24" s="48">
        <f t="shared" si="1"/>
        <v>97.59096502962936</v>
      </c>
    </row>
    <row r="25" spans="1:6" s="2" customFormat="1" ht="46.5">
      <c r="A25" s="94" t="s">
        <v>4</v>
      </c>
      <c r="B25" s="112">
        <v>411622.4</v>
      </c>
      <c r="C25" s="53">
        <v>95084.7</v>
      </c>
      <c r="D25" s="61">
        <v>95084.7</v>
      </c>
      <c r="E25" s="47">
        <f t="shared" si="0"/>
        <v>23.09998192518191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115445.6</v>
      </c>
      <c r="D26" s="61">
        <v>115445.6</v>
      </c>
      <c r="E26" s="47">
        <f t="shared" si="0"/>
        <v>29.18337285688682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255320.882</v>
      </c>
      <c r="D27" s="61">
        <v>255376.115</v>
      </c>
      <c r="E27" s="47">
        <f t="shared" si="0"/>
        <v>47.933624490704524</v>
      </c>
      <c r="F27" s="48">
        <f t="shared" si="1"/>
        <v>100.0216327781603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511</v>
      </c>
      <c r="D28" s="61">
        <v>510.714</v>
      </c>
      <c r="E28" s="47">
        <f t="shared" si="0"/>
        <v>44.93743950725913</v>
      </c>
      <c r="F28" s="48">
        <f t="shared" si="1"/>
        <v>99.9440313111546</v>
      </c>
      <c r="G28" s="20"/>
    </row>
    <row r="29" spans="1:6" s="2" customFormat="1" ht="312">
      <c r="A29" s="87" t="s">
        <v>79</v>
      </c>
      <c r="B29" s="114">
        <v>608528.8</v>
      </c>
      <c r="C29" s="60">
        <v>143282.3</v>
      </c>
      <c r="D29" s="61">
        <v>128307.222</v>
      </c>
      <c r="E29" s="47">
        <f t="shared" si="0"/>
        <v>21.08482326555456</v>
      </c>
      <c r="F29" s="48">
        <f t="shared" si="1"/>
        <v>89.54854996046268</v>
      </c>
    </row>
    <row r="30" spans="1:6" s="2" customFormat="1" ht="228.75" customHeight="1">
      <c r="A30" s="111" t="s">
        <v>80</v>
      </c>
      <c r="B30" s="114">
        <v>4359.6</v>
      </c>
      <c r="C30" s="60">
        <v>1049.714</v>
      </c>
      <c r="D30" s="61">
        <v>1048.942</v>
      </c>
      <c r="E30" s="47">
        <f t="shared" si="0"/>
        <v>24.060510138544817</v>
      </c>
      <c r="F30" s="48">
        <f t="shared" si="1"/>
        <v>99.92645615853462</v>
      </c>
    </row>
    <row r="31" spans="1:6" s="2" customFormat="1" ht="75" customHeight="1">
      <c r="A31" s="96" t="s">
        <v>81</v>
      </c>
      <c r="B31" s="112">
        <v>38867.2</v>
      </c>
      <c r="C31" s="53">
        <v>8983.15</v>
      </c>
      <c r="D31" s="61">
        <v>8983.15</v>
      </c>
      <c r="E31" s="47">
        <f t="shared" si="0"/>
        <v>23.112418697513583</v>
      </c>
      <c r="F31" s="48">
        <f t="shared" si="1"/>
        <v>100</v>
      </c>
    </row>
    <row r="32" spans="1:6" ht="84" customHeight="1">
      <c r="A32" s="97" t="s">
        <v>82</v>
      </c>
      <c r="B32" s="114">
        <v>13174.6</v>
      </c>
      <c r="C32" s="53">
        <v>3293.8</v>
      </c>
      <c r="D32" s="61">
        <v>3293.8</v>
      </c>
      <c r="E32" s="47">
        <f t="shared" si="0"/>
        <v>25.00113855449122</v>
      </c>
      <c r="F32" s="48">
        <f t="shared" si="1"/>
        <v>100</v>
      </c>
    </row>
    <row r="33" spans="1:6" ht="17.25" customHeight="1">
      <c r="A33" s="97" t="s">
        <v>83</v>
      </c>
      <c r="B33" s="112">
        <v>7358.53</v>
      </c>
      <c r="C33" s="53">
        <v>2010.649</v>
      </c>
      <c r="D33" s="61">
        <v>1875.522</v>
      </c>
      <c r="E33" s="47">
        <f t="shared" si="0"/>
        <v>25.487726488850353</v>
      </c>
      <c r="F33" s="48">
        <f t="shared" si="1"/>
        <v>93.2794336555013</v>
      </c>
    </row>
    <row r="34" spans="1:6" ht="15">
      <c r="A34" s="98" t="s">
        <v>12</v>
      </c>
      <c r="B34" s="59">
        <f>B23+B24</f>
        <v>4291884.83</v>
      </c>
      <c r="C34" s="62">
        <f>C23+C24</f>
        <v>1126555.5950000002</v>
      </c>
      <c r="D34" s="63">
        <f>D23+D24</f>
        <v>1176603.12</v>
      </c>
      <c r="E34" s="83">
        <f t="shared" si="0"/>
        <v>27.414601430486197</v>
      </c>
      <c r="F34" s="84">
        <f t="shared" si="1"/>
        <v>104.44252598115231</v>
      </c>
    </row>
    <row r="35" spans="1:6" ht="15">
      <c r="A35" s="98" t="s">
        <v>13</v>
      </c>
      <c r="B35" s="49"/>
      <c r="C35" s="62"/>
      <c r="D35" s="64"/>
      <c r="E35" s="47"/>
      <c r="F35" s="48"/>
    </row>
    <row r="36" spans="1:6" s="11" customFormat="1" ht="15">
      <c r="A36" s="91" t="s">
        <v>66</v>
      </c>
      <c r="B36" s="49">
        <v>535</v>
      </c>
      <c r="C36" s="102">
        <v>197.8</v>
      </c>
      <c r="D36" s="64">
        <v>312.647</v>
      </c>
      <c r="E36" s="47">
        <f t="shared" si="0"/>
        <v>58.43869158878504</v>
      </c>
      <c r="F36" s="48">
        <f t="shared" si="1"/>
        <v>158.06218402426694</v>
      </c>
    </row>
    <row r="37" spans="1:6" s="11" customFormat="1" ht="62.25">
      <c r="A37" s="91" t="s">
        <v>17</v>
      </c>
      <c r="B37" s="49">
        <v>710</v>
      </c>
      <c r="C37" s="102">
        <v>46.5</v>
      </c>
      <c r="D37" s="49">
        <v>680.89</v>
      </c>
      <c r="E37" s="47">
        <f t="shared" si="0"/>
        <v>95.89999999999999</v>
      </c>
      <c r="F37" s="48" t="s">
        <v>90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67.964</v>
      </c>
      <c r="E38" s="47">
        <f t="shared" si="0"/>
        <v>36.53978494623656</v>
      </c>
      <c r="F38" s="48" t="s">
        <v>92</v>
      </c>
    </row>
    <row r="39" spans="1:6" s="25" customFormat="1" ht="46.5">
      <c r="A39" s="91" t="s">
        <v>5</v>
      </c>
      <c r="B39" s="49">
        <v>2500</v>
      </c>
      <c r="C39" s="102">
        <v>310</v>
      </c>
      <c r="D39" s="49">
        <v>3292.045</v>
      </c>
      <c r="E39" s="47">
        <f t="shared" si="0"/>
        <v>131.6818</v>
      </c>
      <c r="F39" s="48" t="s">
        <v>93</v>
      </c>
    </row>
    <row r="40" spans="1:6" ht="46.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">
      <c r="A41" s="91" t="s">
        <v>54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91</v>
      </c>
    </row>
    <row r="42" spans="1:6" s="25" customFormat="1" ht="15">
      <c r="A42" s="98" t="s">
        <v>6</v>
      </c>
      <c r="B42" s="59">
        <f>SUM(B36:B41)</f>
        <v>7931</v>
      </c>
      <c r="C42" s="59">
        <f>SUM(C36:C41)</f>
        <v>994.3</v>
      </c>
      <c r="D42" s="59">
        <f>SUM(D36:D41)</f>
        <v>8101.764</v>
      </c>
      <c r="E42" s="83">
        <f t="shared" si="0"/>
        <v>102.15312066574202</v>
      </c>
      <c r="F42" s="84" t="s">
        <v>94</v>
      </c>
    </row>
    <row r="43" spans="1:6" s="25" customFormat="1" ht="15">
      <c r="A43" s="98" t="s">
        <v>7</v>
      </c>
      <c r="B43" s="59">
        <f>B34+B42</f>
        <v>4299815.83</v>
      </c>
      <c r="C43" s="59">
        <f>C34+C42</f>
        <v>1127549.8950000003</v>
      </c>
      <c r="D43" s="59">
        <f>D34+D42</f>
        <v>1184704.884</v>
      </c>
      <c r="E43" s="83">
        <f t="shared" si="0"/>
        <v>27.552456450210332</v>
      </c>
      <c r="F43" s="84">
        <f t="shared" si="1"/>
        <v>105.06895430999973</v>
      </c>
    </row>
    <row r="44" spans="1:6" s="19" customFormat="1" ht="46.5">
      <c r="A44" s="118" t="s">
        <v>63</v>
      </c>
      <c r="B44" s="116">
        <v>2136</v>
      </c>
      <c r="C44" s="116">
        <v>500</v>
      </c>
      <c r="D44" s="45">
        <v>1277.3061</v>
      </c>
      <c r="E44" s="47">
        <f>D44/B44*100</f>
        <v>59.798974719101125</v>
      </c>
      <c r="F44" s="117">
        <f>D44/C44*100</f>
        <v>255.46122000000003</v>
      </c>
    </row>
    <row r="45" spans="1:6" ht="15">
      <c r="A45" s="100" t="s">
        <v>14</v>
      </c>
      <c r="B45" s="59">
        <f>B43+B44</f>
        <v>4301951.83</v>
      </c>
      <c r="C45" s="66">
        <f>C43+C44</f>
        <v>1128049.8950000003</v>
      </c>
      <c r="D45" s="59">
        <f>D43+D44</f>
        <v>1185982.1901</v>
      </c>
      <c r="E45" s="83">
        <f>D45/B45*100</f>
        <v>27.568467453063043</v>
      </c>
      <c r="F45" s="84">
        <f>D45/C45*100</f>
        <v>105.13561459974248</v>
      </c>
    </row>
    <row r="46" spans="1:6" ht="1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2018-02-12T11:57:40Z</cp:lastPrinted>
  <dcterms:created xsi:type="dcterms:W3CDTF">2004-07-02T06:40:36Z</dcterms:created>
  <dcterms:modified xsi:type="dcterms:W3CDTF">2018-04-02T08:13:06Z</dcterms:modified>
  <cp:category/>
  <cp:version/>
  <cp:contentType/>
  <cp:contentStatus/>
</cp:coreProperties>
</file>