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<sst xmlns="http://schemas.openxmlformats.org/spreadsheetml/2006/main" count="56" uniqueCount="54">
  <si>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</si>
  <si>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</si>
  <si>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</si>
  <si>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</si>
  <si>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</si>
  <si>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</si>
  <si>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</si>
  <si>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</si>
  <si>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</si>
  <si>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</si>
  <si>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</si>
  <si>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</si>
  <si>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</si>
  <si>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</si>
  <si>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</si>
  <si>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</si>
  <si>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</si>
  <si>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</si>
  <si>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</si>
  <si>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</si>
  <si>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</si>
  <si>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</si>
  <si>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</si>
  <si>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</si>
  <si>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</si>
  <si>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</si>
  <si>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</si>
  <si>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</si>
  <si>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</si>
  <si>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</si>
  <si>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</si>
  <si>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</si>
  <si>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</si>
  <si>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</si>
  <si>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</si>
  <si>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</si>
  <si>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</si>
  <si>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</si>
  <si>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</si>
  <si>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</si>
  <si>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</si>
  <si>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</si>
  <si>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</si>
  <si>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</si>
  <si>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</si>
  <si>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у 1,8 р.б.</t>
  </si>
  <si>
    <t>у 3,5 р.б.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</si>
  <si>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</si>
  <si>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у 2,8 р.б</t>
  </si>
  <si>
    <t>План на           січень - серпень  з урахуванням змін, 
тис. грн.</t>
  </si>
  <si>
    <t>у 3,7 р.б</t>
  </si>
  <si>
    <t>Надійшло           з 01 січня            по 09 серпня             тис. грн.</t>
  </si>
  <si>
    <t>у 6,0 р.б.</t>
  </si>
  <si>
    <t>Щотижнева інформація про надходження до бюджету Миколаївської міської ТГ за 2021 рік
(без власних надходжень бюджетних установ)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</si>
</sst>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25390625" style="0" customWidth="1"/>
    <col min="7" max="7" width="12.625" style="0" customWidth="1"/>
  </cols>
  <sheetData>
    <row r="1" spans="1:7" ht="32.25" customHeight="1">
      <c r="A1" s="77" t="s">
        <v>53</v>
      </c>
      <c r="B1" s="77"/>
      <c r="C1" s="77"/>
      <c r="D1" s="77"/>
      <c r="E1" s="77"/>
      <c r="F1" s="77"/>
      <c r="G1" s="77"/>
    </row>
    <row r="2" spans="1:7" ht="7.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32</v>
      </c>
      <c r="C3" s="53" t="s">
        <v>49</v>
      </c>
      <c r="D3" s="54" t="s">
        <v>51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2374800</v>
      </c>
      <c r="C6" s="33">
        <v>1478380</v>
      </c>
      <c r="D6" s="11">
        <v>1399472.022</v>
      </c>
      <c r="E6" s="11">
        <f aca="true" t="shared" si="0" ref="E6:E45">D6-C6</f>
        <v>-78907.97799999989</v>
      </c>
      <c r="F6" s="37">
        <f>D6/B6*100</f>
        <v>58.93010030318343</v>
      </c>
      <c r="G6" s="45">
        <f>D6/C6*100</f>
        <v>94.66253750727148</v>
      </c>
    </row>
    <row r="7" spans="1:7" ht="15" customHeight="1">
      <c r="A7" s="62" t="s">
        <v>23</v>
      </c>
      <c r="B7" s="11">
        <v>1910</v>
      </c>
      <c r="C7" s="9">
        <v>1256</v>
      </c>
      <c r="D7" s="11">
        <v>1346.627</v>
      </c>
      <c r="E7" s="11">
        <f t="shared" si="0"/>
        <v>90.62699999999995</v>
      </c>
      <c r="F7" s="37">
        <f>D7/B7*100</f>
        <v>70.50403141361257</v>
      </c>
      <c r="G7" s="45">
        <f>D7/C7*100</f>
        <v>107.215525477707</v>
      </c>
    </row>
    <row r="8" spans="1:7" ht="15.75">
      <c r="A8" s="23" t="s">
        <v>27</v>
      </c>
      <c r="B8" s="11">
        <v>132700</v>
      </c>
      <c r="C8" s="11">
        <v>90500</v>
      </c>
      <c r="D8" s="11">
        <v>113459.128</v>
      </c>
      <c r="E8" s="11">
        <f t="shared" si="0"/>
        <v>22959.127999999997</v>
      </c>
      <c r="F8" s="37">
        <f aca="true" t="shared" si="1" ref="F8:F46">D8/B8*100</f>
        <v>85.50047324792766</v>
      </c>
      <c r="G8" s="45">
        <f>D8/C8*100</f>
        <v>125.36920220994475</v>
      </c>
    </row>
    <row r="9" spans="1:7" ht="15.75">
      <c r="A9" s="62" t="s">
        <v>20</v>
      </c>
      <c r="B9" s="11">
        <f>B10+B14+B15</f>
        <v>857640.5</v>
      </c>
      <c r="C9" s="11">
        <f>C10+C14+C15</f>
        <v>580884.1</v>
      </c>
      <c r="D9" s="11">
        <f>D10+D14+D15</f>
        <v>551797.366</v>
      </c>
      <c r="E9" s="11">
        <f t="shared" si="0"/>
        <v>-29086.73399999994</v>
      </c>
      <c r="F9" s="37">
        <f t="shared" si="1"/>
        <v>64.33900521255701</v>
      </c>
      <c r="G9" s="45">
        <f aca="true" t="shared" si="2" ref="G9:G31">D9/C9*100</f>
        <v>94.99267857391864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274764.1</v>
      </c>
      <c r="D10" s="64">
        <f>SUM(D11:D13)</f>
        <v>246106.12800000003</v>
      </c>
      <c r="E10" s="11">
        <f t="shared" si="0"/>
        <v>-28657.97199999995</v>
      </c>
      <c r="F10" s="37">
        <f t="shared" si="1"/>
        <v>60.684459272026544</v>
      </c>
      <c r="G10" s="45">
        <f t="shared" si="2"/>
        <v>89.56997220524808</v>
      </c>
    </row>
    <row r="11" spans="1:7" s="42" customFormat="1" ht="17.25" customHeight="1">
      <c r="A11" s="65" t="s">
        <v>21</v>
      </c>
      <c r="B11" s="66">
        <v>52425.5</v>
      </c>
      <c r="C11" s="66">
        <v>37037.1</v>
      </c>
      <c r="D11" s="70">
        <v>39602.162</v>
      </c>
      <c r="E11" s="41">
        <f t="shared" si="0"/>
        <v>2565.061999999998</v>
      </c>
      <c r="F11" s="67">
        <f t="shared" si="1"/>
        <v>75.5398842166503</v>
      </c>
      <c r="G11" s="68">
        <f t="shared" si="2"/>
        <v>106.92565562638543</v>
      </c>
    </row>
    <row r="12" spans="1:7" s="3" customFormat="1" ht="15" customHeight="1">
      <c r="A12" s="65" t="s">
        <v>4</v>
      </c>
      <c r="B12" s="12">
        <v>349425</v>
      </c>
      <c r="C12" s="12">
        <v>235102</v>
      </c>
      <c r="D12" s="11">
        <v>205529.016</v>
      </c>
      <c r="E12" s="11">
        <f t="shared" si="0"/>
        <v>-29572.983999999997</v>
      </c>
      <c r="F12" s="37">
        <f>D12/B12*100</f>
        <v>58.81920755526937</v>
      </c>
      <c r="G12" s="45">
        <f t="shared" si="2"/>
        <v>87.42121121896028</v>
      </c>
    </row>
    <row r="13" spans="1:7" s="3" customFormat="1" ht="17.25" customHeight="1">
      <c r="A13" s="65" t="s">
        <v>5</v>
      </c>
      <c r="B13" s="12">
        <v>3700</v>
      </c>
      <c r="C13" s="12">
        <v>2625</v>
      </c>
      <c r="D13" s="11">
        <v>974.95</v>
      </c>
      <c r="E13" s="11">
        <f t="shared" si="0"/>
        <v>-1650.05</v>
      </c>
      <c r="F13" s="37">
        <f t="shared" si="1"/>
        <v>26.35</v>
      </c>
      <c r="G13" s="45">
        <f t="shared" si="2"/>
        <v>37.14095238095238</v>
      </c>
    </row>
    <row r="14" spans="1:7" s="3" customFormat="1" ht="15.75" customHeight="1">
      <c r="A14" s="69" t="s">
        <v>6</v>
      </c>
      <c r="B14" s="12">
        <v>1950</v>
      </c>
      <c r="C14" s="12">
        <v>1265</v>
      </c>
      <c r="D14" s="12">
        <v>1697.822</v>
      </c>
      <c r="E14" s="11">
        <f t="shared" si="0"/>
        <v>432.8219999999999</v>
      </c>
      <c r="F14" s="37">
        <f t="shared" si="1"/>
        <v>87.06779487179487</v>
      </c>
      <c r="G14" s="45">
        <f t="shared" si="2"/>
        <v>134.21517786561265</v>
      </c>
    </row>
    <row r="15" spans="1:9" s="3" customFormat="1" ht="17.25" customHeight="1">
      <c r="A15" s="69" t="s">
        <v>35</v>
      </c>
      <c r="B15" s="12">
        <v>450140</v>
      </c>
      <c r="C15" s="12">
        <v>304855</v>
      </c>
      <c r="D15" s="12">
        <v>303993.416</v>
      </c>
      <c r="E15" s="11">
        <f t="shared" si="0"/>
        <v>-861.5839999999735</v>
      </c>
      <c r="F15" s="37">
        <f t="shared" si="1"/>
        <v>67.53308215221932</v>
      </c>
      <c r="G15" s="45">
        <f t="shared" si="2"/>
        <v>99.7173790818586</v>
      </c>
      <c r="I15" s="73"/>
    </row>
    <row r="16" spans="1:7" ht="17.25" customHeight="1">
      <c r="A16" s="23" t="s">
        <v>8</v>
      </c>
      <c r="B16" s="11">
        <v>450</v>
      </c>
      <c r="C16" s="11">
        <v>263</v>
      </c>
      <c r="D16" s="33">
        <v>1586.764</v>
      </c>
      <c r="E16" s="11">
        <f t="shared" si="0"/>
        <v>1323.764</v>
      </c>
      <c r="F16" s="45" t="s">
        <v>46</v>
      </c>
      <c r="G16" s="45" t="s">
        <v>52</v>
      </c>
    </row>
    <row r="17" spans="1:7" ht="16.5" customHeight="1">
      <c r="A17" s="23" t="s">
        <v>26</v>
      </c>
      <c r="B17" s="11">
        <v>21100</v>
      </c>
      <c r="C17" s="11">
        <v>13523.2</v>
      </c>
      <c r="D17" s="11">
        <v>12172.151</v>
      </c>
      <c r="E17" s="11">
        <f t="shared" si="0"/>
        <v>-1351.049000000001</v>
      </c>
      <c r="F17" s="37">
        <f t="shared" si="1"/>
        <v>57.687919431279624</v>
      </c>
      <c r="G17" s="45">
        <f t="shared" si="2"/>
        <v>90.00939866303833</v>
      </c>
    </row>
    <row r="18" spans="1:7" ht="31.5" customHeight="1">
      <c r="A18" s="23" t="s">
        <v>37</v>
      </c>
      <c r="B18" s="11">
        <v>10500</v>
      </c>
      <c r="C18" s="11">
        <v>7000</v>
      </c>
      <c r="D18" s="11">
        <v>7927.956</v>
      </c>
      <c r="E18" s="11">
        <f t="shared" si="0"/>
        <v>927.9560000000001</v>
      </c>
      <c r="F18" s="37">
        <f t="shared" si="1"/>
        <v>75.50434285714286</v>
      </c>
      <c r="G18" s="45">
        <f t="shared" si="2"/>
        <v>113.25651428571429</v>
      </c>
    </row>
    <row r="19" spans="1:7" ht="15.75" customHeight="1">
      <c r="A19" s="13" t="s">
        <v>9</v>
      </c>
      <c r="B19" s="11">
        <v>499.988</v>
      </c>
      <c r="C19" s="11">
        <v>303.088</v>
      </c>
      <c r="D19" s="11">
        <v>289.529</v>
      </c>
      <c r="E19" s="11">
        <f t="shared" si="0"/>
        <v>-13.559000000000026</v>
      </c>
      <c r="F19" s="37">
        <f t="shared" si="1"/>
        <v>57.907189772554545</v>
      </c>
      <c r="G19" s="10">
        <f t="shared" si="2"/>
        <v>95.52638177690966</v>
      </c>
    </row>
    <row r="20" spans="1:7" ht="17.25" customHeight="1">
      <c r="A20" s="14" t="s">
        <v>10</v>
      </c>
      <c r="B20" s="11">
        <v>8303</v>
      </c>
      <c r="C20" s="33">
        <v>5386</v>
      </c>
      <c r="D20" s="33">
        <v>9724.396</v>
      </c>
      <c r="E20" s="11">
        <f t="shared" si="0"/>
        <v>4338.396000000001</v>
      </c>
      <c r="F20" s="37">
        <f t="shared" si="1"/>
        <v>117.1190653980489</v>
      </c>
      <c r="G20" s="45" t="s">
        <v>45</v>
      </c>
    </row>
    <row r="21" spans="1:7" s="2" customFormat="1" ht="18.75" customHeight="1">
      <c r="A21" s="15" t="s">
        <v>11</v>
      </c>
      <c r="B21" s="16">
        <f>B6+B7+B8+B9+B16+B17+B18+B19+B20</f>
        <v>3407903.488</v>
      </c>
      <c r="C21" s="16">
        <f>C6+C7+C8+C9+C16+C17+C18+C19+C20</f>
        <v>2177495.3880000003</v>
      </c>
      <c r="D21" s="16">
        <f>D6+D7+D8+D9+D16+D17+D18+D19+D20</f>
        <v>2097775.9390000002</v>
      </c>
      <c r="E21" s="16">
        <f t="shared" si="0"/>
        <v>-79719.44900000002</v>
      </c>
      <c r="F21" s="38">
        <f t="shared" si="1"/>
        <v>61.55620152937853</v>
      </c>
      <c r="G21" s="28">
        <f t="shared" si="2"/>
        <v>96.33893833073873</v>
      </c>
    </row>
    <row r="22" spans="1:7" ht="15.75" customHeight="1">
      <c r="A22" s="14" t="s">
        <v>12</v>
      </c>
      <c r="B22" s="11">
        <f>SUM(B23:B31)</f>
        <v>854904.94</v>
      </c>
      <c r="C22" s="11">
        <f>SUM(C23:C31)</f>
        <v>557553.789</v>
      </c>
      <c r="D22" s="11">
        <f>SUM(D23:D31)</f>
        <v>539956.704</v>
      </c>
      <c r="E22" s="11">
        <f t="shared" si="0"/>
        <v>-17597.084999999963</v>
      </c>
      <c r="F22" s="37">
        <f t="shared" si="1"/>
        <v>63.15985307091571</v>
      </c>
      <c r="G22" s="10">
        <f t="shared" si="2"/>
        <v>96.84387670801033</v>
      </c>
    </row>
    <row r="23" spans="1:7" ht="49.5" customHeight="1">
      <c r="A23" s="20" t="s">
        <v>43</v>
      </c>
      <c r="B23" s="11">
        <v>25000</v>
      </c>
      <c r="C23" s="11">
        <v>13250</v>
      </c>
      <c r="D23" s="11">
        <v>13250</v>
      </c>
      <c r="E23" s="11">
        <f t="shared" si="0"/>
        <v>0</v>
      </c>
      <c r="F23" s="37">
        <f t="shared" si="1"/>
        <v>53</v>
      </c>
      <c r="G23" s="39">
        <f t="shared" si="2"/>
        <v>100</v>
      </c>
    </row>
    <row r="24" spans="1:7" ht="17.25" customHeight="1">
      <c r="A24" s="20" t="s">
        <v>13</v>
      </c>
      <c r="B24" s="12">
        <v>778515.7</v>
      </c>
      <c r="C24" s="12">
        <v>508215.2</v>
      </c>
      <c r="D24" s="12">
        <v>492778.7</v>
      </c>
      <c r="E24" s="11">
        <f t="shared" si="0"/>
        <v>-15436.5</v>
      </c>
      <c r="F24" s="37">
        <f t="shared" si="1"/>
        <v>63.29720775059514</v>
      </c>
      <c r="G24" s="39">
        <f t="shared" si="2"/>
        <v>96.96260560486975</v>
      </c>
    </row>
    <row r="25" spans="1:7" ht="47.25" customHeight="1">
      <c r="A25" s="20" t="s">
        <v>42</v>
      </c>
      <c r="B25" s="12">
        <v>3187.157</v>
      </c>
      <c r="C25" s="12">
        <v>2800</v>
      </c>
      <c r="D25" s="12">
        <v>2800</v>
      </c>
      <c r="E25" s="11">
        <f t="shared" si="0"/>
        <v>0</v>
      </c>
      <c r="F25" s="37">
        <f t="shared" si="1"/>
        <v>87.85259088272088</v>
      </c>
      <c r="G25" s="39">
        <f t="shared" si="2"/>
        <v>100</v>
      </c>
    </row>
    <row r="26" spans="1:7" ht="65.25" customHeight="1">
      <c r="A26" s="20" t="s">
        <v>47</v>
      </c>
      <c r="B26" s="12">
        <v>3173.644</v>
      </c>
      <c r="C26" s="12"/>
      <c r="D26" s="12"/>
      <c r="E26" s="11"/>
      <c r="F26" s="37"/>
      <c r="G26" s="39"/>
    </row>
    <row r="27" spans="1:7" ht="33" customHeight="1">
      <c r="A27" s="25" t="s">
        <v>30</v>
      </c>
      <c r="B27" s="34">
        <v>10365.566</v>
      </c>
      <c r="C27" s="34">
        <v>6617.961</v>
      </c>
      <c r="D27" s="36">
        <v>6617.961</v>
      </c>
      <c r="E27" s="11">
        <f t="shared" si="0"/>
        <v>0</v>
      </c>
      <c r="F27" s="37">
        <f t="shared" si="1"/>
        <v>63.84563081263484</v>
      </c>
      <c r="G27" s="39">
        <f t="shared" si="2"/>
        <v>100</v>
      </c>
    </row>
    <row r="28" spans="1:7" ht="49.5" customHeight="1">
      <c r="A28" s="25" t="s">
        <v>29</v>
      </c>
      <c r="B28" s="34">
        <v>5429.191</v>
      </c>
      <c r="C28" s="34">
        <v>2939.276</v>
      </c>
      <c r="D28" s="36">
        <v>2939.276</v>
      </c>
      <c r="E28" s="11">
        <f t="shared" si="0"/>
        <v>0</v>
      </c>
      <c r="F28" s="37">
        <f t="shared" si="1"/>
        <v>54.13837899606037</v>
      </c>
      <c r="G28" s="10">
        <f t="shared" si="2"/>
        <v>100</v>
      </c>
    </row>
    <row r="29" spans="1:7" ht="60" customHeight="1">
      <c r="A29" s="72" t="s">
        <v>41</v>
      </c>
      <c r="B29" s="34">
        <v>3690.882</v>
      </c>
      <c r="C29" s="34">
        <v>3135.697</v>
      </c>
      <c r="D29" s="36">
        <v>3135.697</v>
      </c>
      <c r="E29" s="11">
        <f t="shared" si="0"/>
        <v>0</v>
      </c>
      <c r="F29" s="37">
        <f t="shared" si="1"/>
        <v>84.9579314646201</v>
      </c>
      <c r="G29" s="10">
        <f t="shared" si="2"/>
        <v>100</v>
      </c>
    </row>
    <row r="30" spans="1:7" s="2" customFormat="1" ht="22.5" customHeight="1">
      <c r="A30" s="26" t="s">
        <v>28</v>
      </c>
      <c r="B30" s="35">
        <v>10104.4</v>
      </c>
      <c r="C30" s="35">
        <v>6872.621</v>
      </c>
      <c r="D30" s="36">
        <v>6549.003</v>
      </c>
      <c r="E30" s="11">
        <f t="shared" si="0"/>
        <v>-323.6180000000004</v>
      </c>
      <c r="F30" s="37">
        <f>D30/B30*100</f>
        <v>64.81337833023237</v>
      </c>
      <c r="G30" s="10">
        <f t="shared" si="2"/>
        <v>95.29119967476746</v>
      </c>
    </row>
    <row r="31" spans="1:7" s="2" customFormat="1" ht="48.75" customHeight="1">
      <c r="A31" s="31" t="s">
        <v>33</v>
      </c>
      <c r="B31" s="35">
        <v>15438.4</v>
      </c>
      <c r="C31" s="35">
        <v>13723.034</v>
      </c>
      <c r="D31" s="36">
        <v>11886.067</v>
      </c>
      <c r="E31" s="11">
        <f t="shared" si="0"/>
        <v>-1836.9670000000006</v>
      </c>
      <c r="F31" s="37">
        <f>D31/B31*100</f>
        <v>76.99027748989532</v>
      </c>
      <c r="G31" s="10">
        <f t="shared" si="2"/>
        <v>86.61398783971532</v>
      </c>
    </row>
    <row r="32" spans="1:7" ht="17.25" customHeight="1">
      <c r="A32" s="24" t="s">
        <v>14</v>
      </c>
      <c r="B32" s="16">
        <f>B21+B22</f>
        <v>4262808.427999999</v>
      </c>
      <c r="C32" s="16">
        <f>C21+C22</f>
        <v>2735049.177</v>
      </c>
      <c r="D32" s="18">
        <f>D21+D22</f>
        <v>2637732.643</v>
      </c>
      <c r="E32" s="16">
        <f t="shared" si="0"/>
        <v>-97316.53399999999</v>
      </c>
      <c r="F32" s="38">
        <f>D32/B32*100</f>
        <v>61.877813360652404</v>
      </c>
      <c r="G32" s="22">
        <f>D32/C32*100</f>
        <v>96.441872606227</v>
      </c>
    </row>
    <row r="33" spans="1:7" ht="17.25" customHeight="1">
      <c r="A33" s="24" t="s">
        <v>15</v>
      </c>
      <c r="B33" s="11"/>
      <c r="C33" s="17"/>
      <c r="D33" s="19"/>
      <c r="E33" s="11"/>
      <c r="F33" s="37"/>
      <c r="G33" s="22"/>
    </row>
    <row r="34" spans="1:8" s="5" customFormat="1" ht="15.75" customHeight="1">
      <c r="A34" s="13" t="s">
        <v>7</v>
      </c>
      <c r="B34" s="41">
        <v>704</v>
      </c>
      <c r="C34" s="41">
        <v>575.2</v>
      </c>
      <c r="D34" s="43">
        <v>666.449</v>
      </c>
      <c r="E34" s="41">
        <f t="shared" si="0"/>
        <v>91.24899999999991</v>
      </c>
      <c r="F34" s="44">
        <f t="shared" si="1"/>
        <v>94.66605113636362</v>
      </c>
      <c r="G34" s="10">
        <f>D34/C34*100</f>
        <v>115.86387343532682</v>
      </c>
      <c r="H34" s="4"/>
    </row>
    <row r="35" spans="1:10" s="5" customFormat="1" ht="17.25" customHeight="1">
      <c r="A35" s="13" t="s">
        <v>39</v>
      </c>
      <c r="B35" s="41"/>
      <c r="C35" s="41"/>
      <c r="D35" s="43">
        <v>-0.295</v>
      </c>
      <c r="E35" s="41">
        <f t="shared" si="0"/>
        <v>-0.295</v>
      </c>
      <c r="F35" s="44"/>
      <c r="G35" s="10"/>
      <c r="H35" s="4"/>
      <c r="J35" s="76"/>
    </row>
    <row r="36" spans="1:8" s="5" customFormat="1" ht="31.5">
      <c r="A36" s="13" t="s">
        <v>44</v>
      </c>
      <c r="B36" s="41">
        <v>0.012</v>
      </c>
      <c r="C36" s="41"/>
      <c r="D36" s="43"/>
      <c r="E36" s="11"/>
      <c r="F36" s="44"/>
      <c r="G36" s="10"/>
      <c r="H36" s="4"/>
    </row>
    <row r="37" spans="1:7" s="4" customFormat="1" ht="59.25" customHeight="1">
      <c r="A37" s="23" t="s">
        <v>31</v>
      </c>
      <c r="B37" s="11">
        <v>200</v>
      </c>
      <c r="C37" s="11">
        <v>100</v>
      </c>
      <c r="D37" s="11">
        <v>191.954</v>
      </c>
      <c r="E37" s="11">
        <f t="shared" si="0"/>
        <v>91.95400000000001</v>
      </c>
      <c r="F37" s="27">
        <f t="shared" si="1"/>
        <v>95.977</v>
      </c>
      <c r="G37" s="10">
        <f>D37/C37*100</f>
        <v>191.954</v>
      </c>
    </row>
    <row r="38" spans="1:7" s="4" customFormat="1" ht="34.5" customHeight="1">
      <c r="A38" s="13" t="s">
        <v>16</v>
      </c>
      <c r="B38" s="11"/>
      <c r="C38" s="11"/>
      <c r="D38" s="11">
        <v>363.491</v>
      </c>
      <c r="E38" s="11">
        <f t="shared" si="0"/>
        <v>363.491</v>
      </c>
      <c r="F38" s="27"/>
      <c r="G38" s="10"/>
    </row>
    <row r="39" spans="1:7" s="4" customFormat="1" ht="33.75" customHeight="1">
      <c r="A39" s="13" t="s">
        <v>40</v>
      </c>
      <c r="B39" s="11"/>
      <c r="C39" s="11"/>
      <c r="D39" s="11">
        <v>0.414</v>
      </c>
      <c r="E39" s="11">
        <f t="shared" si="0"/>
        <v>0.414</v>
      </c>
      <c r="F39" s="27"/>
      <c r="G39" s="10"/>
    </row>
    <row r="40" spans="1:7" s="4" customFormat="1" ht="18.75" customHeight="1">
      <c r="A40" s="13" t="s">
        <v>38</v>
      </c>
      <c r="B40" s="11"/>
      <c r="C40" s="11"/>
      <c r="D40" s="11">
        <v>1246.053</v>
      </c>
      <c r="E40" s="11">
        <f t="shared" si="0"/>
        <v>1246.053</v>
      </c>
      <c r="F40" s="27"/>
      <c r="G40" s="10"/>
    </row>
    <row r="41" spans="1:7" s="4" customFormat="1" ht="48.75" customHeight="1">
      <c r="A41" s="13" t="s">
        <v>36</v>
      </c>
      <c r="B41" s="11">
        <v>82.424</v>
      </c>
      <c r="C41" s="11">
        <v>82.424</v>
      </c>
      <c r="D41" s="11">
        <v>82.424</v>
      </c>
      <c r="E41" s="11"/>
      <c r="F41" s="27">
        <f t="shared" si="1"/>
        <v>100</v>
      </c>
      <c r="G41" s="10">
        <f>D41/C41*100</f>
        <v>100</v>
      </c>
    </row>
    <row r="42" spans="1:7" s="4" customFormat="1" ht="15.75" customHeight="1">
      <c r="A42" s="13" t="s">
        <v>10</v>
      </c>
      <c r="B42" s="11"/>
      <c r="C42" s="11"/>
      <c r="D42" s="11">
        <v>224.703</v>
      </c>
      <c r="E42" s="11">
        <f t="shared" si="0"/>
        <v>224.703</v>
      </c>
      <c r="F42" s="27"/>
      <c r="G42" s="10"/>
    </row>
    <row r="43" spans="1:7" s="2" customFormat="1" ht="17.25" customHeight="1">
      <c r="A43" s="21" t="s">
        <v>17</v>
      </c>
      <c r="B43" s="16">
        <f>SUM(B34:B41)</f>
        <v>986.4359999999999</v>
      </c>
      <c r="C43" s="16">
        <f>SUM(C34:C41)</f>
        <v>757.624</v>
      </c>
      <c r="D43" s="16">
        <f>SUM(D34:D42)</f>
        <v>2775.1929999999998</v>
      </c>
      <c r="E43" s="16">
        <f>D43-C43</f>
        <v>2017.5689999999997</v>
      </c>
      <c r="F43" s="22" t="s">
        <v>48</v>
      </c>
      <c r="G43" s="22" t="s">
        <v>50</v>
      </c>
    </row>
    <row r="44" spans="1:7" s="30" customFormat="1" ht="15" customHeight="1">
      <c r="A44" s="21" t="s">
        <v>18</v>
      </c>
      <c r="B44" s="16">
        <f>B32+B43</f>
        <v>4263794.863999999</v>
      </c>
      <c r="C44" s="16">
        <f>C32+C43</f>
        <v>2735806.801</v>
      </c>
      <c r="D44" s="16">
        <f>D32+D43</f>
        <v>2640507.836</v>
      </c>
      <c r="E44" s="16">
        <f t="shared" si="0"/>
        <v>-95298.96499999985</v>
      </c>
      <c r="F44" s="38">
        <f t="shared" si="1"/>
        <v>61.928585220979826</v>
      </c>
      <c r="G44" s="22">
        <f>D44/C44*100</f>
        <v>96.51660471912103</v>
      </c>
    </row>
    <row r="45" spans="1:7" s="32" customFormat="1" ht="32.25" customHeight="1">
      <c r="A45" s="71" t="s">
        <v>22</v>
      </c>
      <c r="B45" s="74">
        <v>4000</v>
      </c>
      <c r="C45" s="74">
        <v>2000</v>
      </c>
      <c r="D45" s="9">
        <v>3612.11935</v>
      </c>
      <c r="E45" s="75">
        <f t="shared" si="0"/>
        <v>1612.11935</v>
      </c>
      <c r="F45" s="27">
        <f t="shared" si="1"/>
        <v>90.30298375</v>
      </c>
      <c r="G45" s="45" t="s">
        <v>45</v>
      </c>
    </row>
    <row r="46" spans="1:7" ht="19.5" customHeight="1">
      <c r="A46" s="29" t="s">
        <v>19</v>
      </c>
      <c r="B46" s="16">
        <f>B44+B45</f>
        <v>4267794.863999999</v>
      </c>
      <c r="C46" s="16">
        <f>C44+C45</f>
        <v>2737806.801</v>
      </c>
      <c r="D46" s="16">
        <f>D44+D45</f>
        <v>2644119.95535</v>
      </c>
      <c r="E46" s="16">
        <f>D46-C46</f>
        <v>-93686.84565000003</v>
      </c>
      <c r="F46" s="40">
        <f t="shared" si="1"/>
        <v>61.95517918759088</v>
      </c>
      <c r="G46" s="22">
        <f>D46/C46*100</f>
        <v>96.57803298553497</v>
      </c>
    </row>
    <row r="48" spans="1:2" ht="12.75">
      <c r="A48" s="6"/>
      <c r="B4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2021-08-09T08:48:50Z</cp:lastPrinted>
  <dcterms:created xsi:type="dcterms:W3CDTF">2004-07-02T06:40:36Z</dcterms:created>
  <dcterms:modified xsi:type="dcterms:W3CDTF">2021-08-09T13:00:06Z</dcterms:modified>
  <cp:category/>
  <cp:version/>
  <cp:contentType/>
  <cp:contentStatus/>
</cp:coreProperties>
</file>