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<sst xmlns="http://schemas.openxmlformats.org/spreadsheetml/2006/main" count="134" uniqueCount="125">
  <si>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</si>
  <si>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</si>
  <si>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</si>
  <si>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</si>
  <si>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</si>
  <si>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</si>
  <si>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</si>
  <si>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</si>
  <si>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</si>
  <si>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</si>
  <si>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</si>
  <si>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</si>
  <si>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</si>
  <si>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</si>
  <si>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</si>
  <si>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</si>
  <si>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</si>
  <si>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</si>
  <si>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</si>
  <si>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</si>
  <si>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</si>
  <si>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</si>
  <si>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</si>
  <si>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</si>
  <si>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</si>
  <si>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</si>
  <si>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</si>
  <si>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</si>
  <si>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</si>
  <si>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</si>
  <si>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</si>
  <si>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</si>
  <si>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</si>
  <si>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</si>
  <si>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</si>
  <si>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</si>
  <si>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</si>
  <si>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</si>
  <si>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</si>
  <si>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</si>
  <si>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</si>
  <si>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</si>
  <si>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</si>
  <si>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</si>
  <si>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</si>
  <si>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</si>
  <si>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</si>
  <si>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</si>
  <si>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</si>
  <si>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</si>
  <si>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</si>
  <si>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</si>
  <si>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</si>
  <si>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</si>
  <si>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</si>
  <si>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</si>
  <si>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</si>
  <si>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</si>
  <si>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</si>
  <si>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</si>
  <si>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</si>
  <si>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</si>
  <si>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</si>
  <si>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</si>
  <si>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</si>
  <si>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</si>
  <si>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</si>
  <si>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</si>
  <si>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</si>
  <si>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</si>
  <si>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</si>
  <si>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</si>
  <si>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</si>
  <si>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</si>
  <si>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</si>
  <si>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</si>
  <si>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</si>
  <si>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</si>
  <si>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</si>
  <si>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</si>
  <si>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</si>
  <si>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</si>
  <si>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</si>
  <si>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</si>
  <si>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</si>
  <si>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</si>
  <si>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</si>
  <si>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</si>
  <si>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</si>
  <si>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</si>
  <si>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</si>
  <si>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</si>
  <si>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</si>
  <si>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</si>
  <si>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</si>
  <si>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</si>
  <si>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</si>
  <si>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</si>
  <si>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</si>
  <si>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</si>
  <si>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</si>
  <si>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</si>
  <si>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</si>
  <si>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</si>
  <si>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</si>
  <si>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</si>
  <si>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</si>
  <si>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</si>
  <si>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</si>
  <si>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</si>
  <si>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</si>
  <si>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</si>
  <si>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</si>
  <si>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1,8 р.б.</t>
  </si>
  <si>
    <t>в 1,6 р.б.</t>
  </si>
  <si>
    <t>в 1,7 р.б.</t>
  </si>
  <si>
    <t>2,3 р.б.</t>
  </si>
  <si>
    <t>План на           січень - листопад з урахуванням змін, 
тис. грн.</t>
  </si>
  <si>
    <t>План на               январь - ноябрь с учетом изменений,       тыс. грн.</t>
  </si>
  <si>
    <t>2,5 р.б.</t>
  </si>
  <si>
    <t>в 1,4 р.б.</t>
  </si>
  <si>
    <t>Щотижнева інформація про надходження до бюджету м. Миколаєва за  2019 рік
(без власних надходжень бюджетних установ)</t>
  </si>
  <si>
    <t>Еженедельная информация о поступлениях в бюджет г. Николаева за 2019 год
(без собственных поступлений бюджетных учреждений )</t>
  </si>
  <si>
    <t xml:space="preserve">Поступило          с 01 января   по 11 ноября,
тыс. грн. </t>
  </si>
  <si>
    <t>Надійшло           з 01 січня            по 11 листопада,            тис. грн.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</si>
</sst>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121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117</v>
      </c>
      <c r="D3" s="57" t="s">
        <v>124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1742715</v>
      </c>
      <c r="D6" s="33">
        <v>1576946.478</v>
      </c>
      <c r="E6" s="34">
        <f>D6/B6*100</f>
        <v>79.94723800040963</v>
      </c>
      <c r="F6" s="35">
        <f>D6/C6*100</f>
        <v>90.48791558000016</v>
      </c>
    </row>
    <row r="7" spans="1:6" ht="15.75">
      <c r="A7" s="44" t="s">
        <v>48</v>
      </c>
      <c r="B7" s="36">
        <v>1273.8</v>
      </c>
      <c r="C7" s="32">
        <v>1273.8</v>
      </c>
      <c r="D7" s="33">
        <v>960.505</v>
      </c>
      <c r="E7" s="34">
        <f>D7/B7*100</f>
        <v>75.40469461453918</v>
      </c>
      <c r="F7" s="35">
        <f>D7/C7*100</f>
        <v>75.40469461453918</v>
      </c>
    </row>
    <row r="8" spans="1:6" ht="15.75">
      <c r="A8" s="43" t="s">
        <v>57</v>
      </c>
      <c r="B8" s="36">
        <v>164460</v>
      </c>
      <c r="C8" s="36">
        <v>150430</v>
      </c>
      <c r="D8" s="33">
        <v>164031.657</v>
      </c>
      <c r="E8" s="34">
        <f aca="true" t="shared" si="0" ref="E8:E57">D8/B8*100</f>
        <v>99.73954578620942</v>
      </c>
      <c r="F8" s="35">
        <f aca="true" t="shared" si="1" ref="F8:F55">D8/C8*100</f>
        <v>109.0418513594363</v>
      </c>
    </row>
    <row r="9" spans="1:6" ht="15.75">
      <c r="A9" s="44" t="s">
        <v>42</v>
      </c>
      <c r="B9" s="37">
        <f>B10+B14+B16</f>
        <v>645720</v>
      </c>
      <c r="C9" s="37">
        <f>C10+C14+C16</f>
        <v>604842.4</v>
      </c>
      <c r="D9" s="37">
        <f>D10+D14+D15+D16</f>
        <v>627652.264</v>
      </c>
      <c r="E9" s="34">
        <f t="shared" si="0"/>
        <v>97.20192405376943</v>
      </c>
      <c r="F9" s="35">
        <f t="shared" si="1"/>
        <v>103.7712078386039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299114.4</v>
      </c>
      <c r="D10" s="40">
        <f>SUM(D11:D13)</f>
        <v>292311.699</v>
      </c>
      <c r="E10" s="34">
        <f t="shared" si="0"/>
        <v>89.98636220908756</v>
      </c>
      <c r="F10" s="35">
        <f t="shared" si="1"/>
        <v>97.7257193234428</v>
      </c>
    </row>
    <row r="11" spans="1:6" s="11" customFormat="1" ht="31.5">
      <c r="A11" s="38" t="s">
        <v>44</v>
      </c>
      <c r="B11" s="39">
        <v>35440</v>
      </c>
      <c r="C11" s="39">
        <v>34328</v>
      </c>
      <c r="D11" s="41">
        <v>33525.641</v>
      </c>
      <c r="E11" s="34">
        <f t="shared" si="0"/>
        <v>94.5983098194131</v>
      </c>
      <c r="F11" s="35">
        <f t="shared" si="1"/>
        <v>97.6626689582848</v>
      </c>
    </row>
    <row r="12" spans="1:6" s="11" customFormat="1" ht="15.75">
      <c r="A12" s="38" t="s">
        <v>23</v>
      </c>
      <c r="B12" s="39">
        <v>284900</v>
      </c>
      <c r="C12" s="39">
        <v>260488.4</v>
      </c>
      <c r="D12" s="41">
        <v>256130.875</v>
      </c>
      <c r="E12" s="34">
        <f t="shared" si="0"/>
        <v>89.90202702702703</v>
      </c>
      <c r="F12" s="35">
        <f t="shared" si="1"/>
        <v>98.32717119073249</v>
      </c>
    </row>
    <row r="13" spans="1:6" s="11" customFormat="1" ht="15.75">
      <c r="A13" s="38" t="s">
        <v>24</v>
      </c>
      <c r="B13" s="39">
        <v>4500</v>
      </c>
      <c r="C13" s="39">
        <v>4298</v>
      </c>
      <c r="D13" s="63">
        <v>2655.183</v>
      </c>
      <c r="E13" s="34">
        <f t="shared" si="0"/>
        <v>59.00406666666667</v>
      </c>
      <c r="F13" s="35">
        <f t="shared" si="1"/>
        <v>61.77717543043276</v>
      </c>
    </row>
    <row r="14" spans="1:6" s="11" customFormat="1" ht="15.75">
      <c r="A14" s="42" t="s">
        <v>25</v>
      </c>
      <c r="B14" s="39">
        <v>550</v>
      </c>
      <c r="C14" s="39">
        <v>513</v>
      </c>
      <c r="D14" s="41">
        <v>1048.966</v>
      </c>
      <c r="E14" s="35" t="s">
        <v>115</v>
      </c>
      <c r="F14" s="35" t="s">
        <v>113</v>
      </c>
    </row>
    <row r="15" spans="1:6" s="11" customFormat="1" ht="47.25">
      <c r="A15" s="42" t="s">
        <v>94</v>
      </c>
      <c r="B15" s="39"/>
      <c r="C15" s="39"/>
      <c r="D15" s="41">
        <v>4.379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305215</v>
      </c>
      <c r="D16" s="41">
        <v>334287.22</v>
      </c>
      <c r="E16" s="34">
        <f t="shared" si="0"/>
        <v>104.35713795148752</v>
      </c>
      <c r="F16" s="35">
        <f t="shared" si="1"/>
        <v>109.52516095211571</v>
      </c>
    </row>
    <row r="17" spans="1:6" ht="15.75">
      <c r="A17" s="43" t="s">
        <v>27</v>
      </c>
      <c r="B17" s="36">
        <v>500</v>
      </c>
      <c r="C17" s="36">
        <v>455</v>
      </c>
      <c r="D17" s="31">
        <v>1152.711</v>
      </c>
      <c r="E17" s="95" t="s">
        <v>116</v>
      </c>
      <c r="F17" s="95" t="s">
        <v>119</v>
      </c>
    </row>
    <row r="18" spans="1:6" ht="15.75">
      <c r="A18" s="43" t="s">
        <v>53</v>
      </c>
      <c r="B18" s="36">
        <v>33900</v>
      </c>
      <c r="C18" s="36">
        <v>31609</v>
      </c>
      <c r="D18" s="33">
        <v>21109.962</v>
      </c>
      <c r="E18" s="34">
        <f t="shared" si="0"/>
        <v>62.27127433628319</v>
      </c>
      <c r="F18" s="95">
        <f t="shared" si="1"/>
        <v>66.7846562687842</v>
      </c>
    </row>
    <row r="19" spans="1:6" ht="48.75" customHeight="1">
      <c r="A19" s="43" t="s">
        <v>28</v>
      </c>
      <c r="B19" s="36">
        <v>10500</v>
      </c>
      <c r="C19" s="36">
        <v>9590</v>
      </c>
      <c r="D19" s="33">
        <v>10933.996</v>
      </c>
      <c r="E19" s="34">
        <f t="shared" si="0"/>
        <v>104.13329523809523</v>
      </c>
      <c r="F19" s="35">
        <f t="shared" si="1"/>
        <v>114.01455683003128</v>
      </c>
    </row>
    <row r="20" spans="1:6" ht="15.75">
      <c r="A20" s="43" t="s">
        <v>29</v>
      </c>
      <c r="B20" s="36">
        <v>565</v>
      </c>
      <c r="C20" s="36">
        <v>507.6</v>
      </c>
      <c r="D20" s="33">
        <v>347.888</v>
      </c>
      <c r="E20" s="34">
        <f t="shared" si="0"/>
        <v>61.573097345132744</v>
      </c>
      <c r="F20" s="35">
        <f t="shared" si="1"/>
        <v>68.5358550039401</v>
      </c>
    </row>
    <row r="21" spans="1:6" ht="15.75">
      <c r="A21" s="44" t="s">
        <v>30</v>
      </c>
      <c r="B21" s="36">
        <v>6220</v>
      </c>
      <c r="C21" s="36">
        <v>5645</v>
      </c>
      <c r="D21" s="31">
        <v>7576.204</v>
      </c>
      <c r="E21" s="34">
        <f t="shared" si="0"/>
        <v>121.80392282958199</v>
      </c>
      <c r="F21" s="35">
        <f t="shared" si="1"/>
        <v>134.21087688219663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2547067.8000000003</v>
      </c>
      <c r="D22" s="46">
        <f>D6+D7+D8+D9+D17+D18+D19+D20+D21</f>
        <v>2410711.664999999</v>
      </c>
      <c r="E22" s="65">
        <f t="shared" si="0"/>
        <v>85.01524479913193</v>
      </c>
      <c r="F22" s="96">
        <f t="shared" si="1"/>
        <v>94.6465447445097</v>
      </c>
    </row>
    <row r="23" spans="1:6" ht="16.5" customHeight="1">
      <c r="A23" s="44" t="s">
        <v>32</v>
      </c>
      <c r="B23" s="36">
        <f>B24+B25+B26+B27+B28+B29+B30+B31+B32+B33+B34+B35+B36+B37+B38+B39+B40+B41+B42</f>
        <v>1819941.1420000002</v>
      </c>
      <c r="C23" s="36">
        <f>C24+C25+C26+C27+C28+C29+C30+C31+C32+C33+C34+C35+C36+C37+C38+C39+C40+C41+C42</f>
        <v>1682845.9270000001</v>
      </c>
      <c r="D23" s="36">
        <f>SUM(D24:D42)</f>
        <v>1529579.5520000001</v>
      </c>
      <c r="E23" s="34">
        <f t="shared" si="0"/>
        <v>84.04555052363337</v>
      </c>
      <c r="F23" s="35">
        <f t="shared" si="1"/>
        <v>90.89242975004687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456778.2</v>
      </c>
      <c r="D25" s="48">
        <v>437526.65</v>
      </c>
      <c r="E25" s="34">
        <f t="shared" si="0"/>
        <v>88.54140611782839</v>
      </c>
      <c r="F25" s="35">
        <f t="shared" si="1"/>
        <v>95.78536147303002</v>
      </c>
    </row>
    <row r="26" spans="1:6" ht="30.75" customHeight="1">
      <c r="A26" s="61" t="s">
        <v>34</v>
      </c>
      <c r="B26" s="84">
        <v>358610.1</v>
      </c>
      <c r="C26" s="84">
        <v>328725.9</v>
      </c>
      <c r="D26" s="48">
        <v>313783.8</v>
      </c>
      <c r="E26" s="34">
        <f t="shared" si="0"/>
        <v>87.49998954296045</v>
      </c>
      <c r="F26" s="35">
        <f t="shared" si="1"/>
        <v>95.45454130629804</v>
      </c>
    </row>
    <row r="27" spans="1:6" ht="48" customHeight="1">
      <c r="A27" s="61" t="s">
        <v>92</v>
      </c>
      <c r="B27" s="84">
        <v>62957.67</v>
      </c>
      <c r="C27" s="84">
        <v>61677.4</v>
      </c>
      <c r="D27" s="48">
        <v>59116.6</v>
      </c>
      <c r="E27" s="34">
        <f t="shared" si="0"/>
        <v>93.8989641770415</v>
      </c>
      <c r="F27" s="35">
        <f t="shared" si="1"/>
        <v>95.84807401090188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164003.222</v>
      </c>
      <c r="E28" s="34">
        <f t="shared" si="0"/>
        <v>97.60562744901992</v>
      </c>
      <c r="F28" s="35">
        <f t="shared" si="1"/>
        <v>97.60562744901992</v>
      </c>
    </row>
    <row r="29" spans="1:6" ht="81.75" customHeight="1">
      <c r="A29" s="85" t="s">
        <v>60</v>
      </c>
      <c r="B29" s="89">
        <v>1087.8</v>
      </c>
      <c r="C29" s="89">
        <v>1087.8</v>
      </c>
      <c r="D29" s="48">
        <v>709.072</v>
      </c>
      <c r="E29" s="34">
        <f t="shared" si="0"/>
        <v>65.18404118404119</v>
      </c>
      <c r="F29" s="35">
        <f t="shared" si="1"/>
        <v>65.18404118404119</v>
      </c>
    </row>
    <row r="30" spans="1:6" ht="219.75" customHeight="1">
      <c r="A30" s="86" t="s">
        <v>61</v>
      </c>
      <c r="B30" s="89">
        <v>647626.4</v>
      </c>
      <c r="C30" s="89">
        <v>583458.687</v>
      </c>
      <c r="D30" s="48">
        <v>476032.546</v>
      </c>
      <c r="E30" s="34">
        <f t="shared" si="0"/>
        <v>73.5041909965375</v>
      </c>
      <c r="F30" s="35">
        <f t="shared" si="1"/>
        <v>81.58804669575515</v>
      </c>
    </row>
    <row r="31" spans="1:6" ht="238.5" customHeight="1">
      <c r="A31" s="108" t="s">
        <v>112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5452.636</v>
      </c>
      <c r="D32" s="48">
        <v>4994.3</v>
      </c>
      <c r="E32" s="34">
        <f t="shared" si="0"/>
        <v>80.90555645553216</v>
      </c>
      <c r="F32" s="35">
        <f t="shared" si="1"/>
        <v>91.59423075371251</v>
      </c>
    </row>
    <row r="33" spans="1:7" ht="53.25" customHeight="1">
      <c r="A33" s="86" t="s">
        <v>75</v>
      </c>
      <c r="B33" s="89">
        <v>2081.514</v>
      </c>
      <c r="C33" s="47">
        <v>1908.518</v>
      </c>
      <c r="D33" s="48">
        <v>1735.522</v>
      </c>
      <c r="E33" s="34">
        <f t="shared" si="0"/>
        <v>83.37786822476332</v>
      </c>
      <c r="F33" s="35">
        <f t="shared" si="1"/>
        <v>90.9355845739993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38314.5</v>
      </c>
      <c r="D37" s="48">
        <v>36927.15</v>
      </c>
      <c r="E37" s="34">
        <f t="shared" si="0"/>
        <v>89.40982058545798</v>
      </c>
      <c r="F37" s="35">
        <f t="shared" si="1"/>
        <v>96.37904709705202</v>
      </c>
    </row>
    <row r="38" spans="1:6" ht="47.25" customHeight="1">
      <c r="A38" s="86" t="s">
        <v>96</v>
      </c>
      <c r="B38" s="84">
        <v>1459.453</v>
      </c>
      <c r="C38" s="84">
        <v>1404.966</v>
      </c>
      <c r="D38" s="48">
        <v>1349.366</v>
      </c>
      <c r="E38" s="34">
        <f t="shared" si="0"/>
        <v>92.45696846695303</v>
      </c>
      <c r="F38" s="35">
        <f t="shared" si="1"/>
        <v>96.0426088602856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13936.599</v>
      </c>
      <c r="C41" s="84">
        <v>13478.914</v>
      </c>
      <c r="D41" s="48">
        <v>12399.655</v>
      </c>
      <c r="E41" s="34">
        <f>D41/B41*100</f>
        <v>88.97188618256148</v>
      </c>
      <c r="F41" s="35">
        <f>D41/C41*100</f>
        <v>91.99298252069863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4655563.942</v>
      </c>
      <c r="C43" s="49">
        <f>C22+C23</f>
        <v>4229913.727</v>
      </c>
      <c r="D43" s="50">
        <f>D22+D23</f>
        <v>3940291.2169999992</v>
      </c>
      <c r="E43" s="65">
        <f t="shared" si="0"/>
        <v>84.63617439453051</v>
      </c>
      <c r="F43" s="66">
        <f t="shared" si="1"/>
        <v>93.15299250310215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882</v>
      </c>
      <c r="D45" s="51">
        <v>615.8</v>
      </c>
      <c r="E45" s="90">
        <f t="shared" si="0"/>
        <v>68.42222222222222</v>
      </c>
      <c r="F45" s="35">
        <f t="shared" si="1"/>
        <v>69.81859410430839</v>
      </c>
    </row>
    <row r="46" spans="1:7" s="14" customFormat="1" ht="66" customHeight="1">
      <c r="A46" s="43" t="s">
        <v>37</v>
      </c>
      <c r="B46" s="36">
        <v>1200</v>
      </c>
      <c r="C46" s="36">
        <v>1045</v>
      </c>
      <c r="D46" s="36">
        <v>1432.973</v>
      </c>
      <c r="E46" s="90">
        <f t="shared" si="0"/>
        <v>119.41441666666665</v>
      </c>
      <c r="F46" s="35" t="s">
        <v>120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274.215</v>
      </c>
      <c r="E47" s="90">
        <f t="shared" si="0"/>
        <v>137.1075</v>
      </c>
      <c r="F47" s="35" t="s">
        <v>113</v>
      </c>
    </row>
    <row r="48" spans="1:6" s="13" customFormat="1" ht="38.25" customHeight="1">
      <c r="A48" s="43" t="s">
        <v>38</v>
      </c>
      <c r="B48" s="36">
        <v>12700</v>
      </c>
      <c r="C48" s="36">
        <v>10560</v>
      </c>
      <c r="D48" s="36">
        <v>3433.04</v>
      </c>
      <c r="E48" s="90">
        <f t="shared" si="0"/>
        <v>27.031811023622048</v>
      </c>
      <c r="F48" s="35">
        <f t="shared" si="1"/>
        <v>32.50984848484848</v>
      </c>
    </row>
    <row r="49" spans="1:6" s="13" customFormat="1" ht="50.25" customHeight="1">
      <c r="A49" s="43" t="s">
        <v>90</v>
      </c>
      <c r="B49" s="36">
        <v>4500</v>
      </c>
      <c r="C49" s="36">
        <v>4000</v>
      </c>
      <c r="D49" s="36">
        <v>4.723</v>
      </c>
      <c r="E49" s="90">
        <f t="shared" si="0"/>
        <v>0.10495555555555555</v>
      </c>
      <c r="F49" s="35">
        <f t="shared" si="1"/>
        <v>0.118075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435.077</v>
      </c>
      <c r="E50" s="90">
        <f>D50/B50*100</f>
        <v>10.876925</v>
      </c>
      <c r="F50" s="35">
        <f>D50/C50*100</f>
        <v>14.502566666666667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22637</v>
      </c>
      <c r="D52" s="46">
        <f>SUM(D45:D51)</f>
        <v>9195.828000000001</v>
      </c>
      <c r="E52" s="91">
        <f t="shared" si="0"/>
        <v>34.70123773584906</v>
      </c>
      <c r="F52" s="66">
        <f t="shared" si="1"/>
        <v>40.62299774705129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23035</v>
      </c>
      <c r="D55" s="46">
        <f>D52+D53</f>
        <v>9593.828000000001</v>
      </c>
      <c r="E55" s="91">
        <f t="shared" si="0"/>
        <v>35.66743995836122</v>
      </c>
      <c r="F55" s="66">
        <f t="shared" si="1"/>
        <v>41.64891686563925</v>
      </c>
    </row>
    <row r="56" spans="1:6" s="104" customFormat="1" ht="22.5" customHeight="1">
      <c r="A56" s="62" t="s">
        <v>40</v>
      </c>
      <c r="B56" s="46">
        <f>B43+B55</f>
        <v>4682461.942</v>
      </c>
      <c r="C56" s="46">
        <f>C43+C55</f>
        <v>4252948.727</v>
      </c>
      <c r="D56" s="46">
        <f>D43+D55</f>
        <v>3949885.0449999995</v>
      </c>
      <c r="E56" s="65">
        <f t="shared" si="0"/>
        <v>84.35487771018386</v>
      </c>
      <c r="F56" s="66">
        <f>D56/C56*100</f>
        <v>92.87403395963865</v>
      </c>
    </row>
    <row r="57" spans="1:6" s="109" customFormat="1" ht="31.5" customHeight="1">
      <c r="A57" s="105" t="s">
        <v>45</v>
      </c>
      <c r="B57" s="112">
        <v>3200</v>
      </c>
      <c r="C57" s="112">
        <v>2400</v>
      </c>
      <c r="D57" s="32">
        <v>4537.167</v>
      </c>
      <c r="E57" s="34">
        <f t="shared" si="0"/>
        <v>141.78646875</v>
      </c>
      <c r="F57" s="95">
        <f>D57/C57*100</f>
        <v>189.04862500000002</v>
      </c>
    </row>
    <row r="58" spans="1:6" s="9" customFormat="1" ht="21.75" customHeight="1">
      <c r="A58" s="107" t="s">
        <v>41</v>
      </c>
      <c r="B58" s="46">
        <f>B56+B57</f>
        <v>4685661.942</v>
      </c>
      <c r="C58" s="102">
        <f>C56+C57</f>
        <v>4255348.727</v>
      </c>
      <c r="D58" s="46">
        <f>D56+D57</f>
        <v>3954422.2119999994</v>
      </c>
      <c r="E58" s="65">
        <f>D58/B58*100</f>
        <v>84.39409972269826</v>
      </c>
      <c r="F58" s="66">
        <f>D58/C58*100</f>
        <v>92.92827605195703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2">
      <selection activeCell="D60" sqref="D60"/>
    </sheetView>
  </sheetViews>
  <sheetFormatPr defaultColWidth="8.875" defaultRowHeight="12.75"/>
  <cols>
    <col min="1" max="1" width="63.125" style="1" customWidth="1"/>
    <col min="2" max="2" width="13.375" style="1" customWidth="1"/>
    <col min="3" max="3" width="12.875" style="5" customWidth="1"/>
    <col min="4" max="4" width="13.375" style="1" customWidth="1"/>
    <col min="5" max="5" width="9.25390625" style="1" customWidth="1"/>
    <col min="6" max="6" width="10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122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108" customHeight="1">
      <c r="A4" s="106" t="s">
        <v>8</v>
      </c>
      <c r="B4" s="55" t="s">
        <v>89</v>
      </c>
      <c r="C4" s="56" t="s">
        <v>118</v>
      </c>
      <c r="D4" s="106" t="s">
        <v>123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1742715</v>
      </c>
      <c r="D7" s="33">
        <v>1576946.478</v>
      </c>
      <c r="E7" s="34">
        <f>D7/B7*100</f>
        <v>79.94723800040963</v>
      </c>
      <c r="F7" s="35">
        <f>D7/C7*100</f>
        <v>90.48791558000016</v>
      </c>
    </row>
    <row r="8" spans="1:6" ht="15.75">
      <c r="A8" s="67" t="s">
        <v>1</v>
      </c>
      <c r="B8" s="36">
        <v>1273.8</v>
      </c>
      <c r="C8" s="32">
        <v>1273.8</v>
      </c>
      <c r="D8" s="33">
        <v>960.505</v>
      </c>
      <c r="E8" s="34">
        <f>D8/B8*100</f>
        <v>75.40469461453918</v>
      </c>
      <c r="F8" s="35">
        <f>D8/C8*100</f>
        <v>75.40469461453918</v>
      </c>
    </row>
    <row r="9" spans="1:6" ht="15.75">
      <c r="A9" s="68" t="s">
        <v>58</v>
      </c>
      <c r="B9" s="36">
        <v>164460</v>
      </c>
      <c r="C9" s="36">
        <v>150430</v>
      </c>
      <c r="D9" s="33">
        <v>164031.657</v>
      </c>
      <c r="E9" s="34">
        <f aca="true" t="shared" si="0" ref="E9:E59">D9/B9*100</f>
        <v>99.73954578620942</v>
      </c>
      <c r="F9" s="35">
        <f aca="true" t="shared" si="1" ref="F9:F56">D9/C9*100</f>
        <v>109.0418513594363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604842.4</v>
      </c>
      <c r="D10" s="37">
        <f>D11+D15+D16+D17</f>
        <v>627652.264</v>
      </c>
      <c r="E10" s="34">
        <f t="shared" si="0"/>
        <v>97.20192405376943</v>
      </c>
      <c r="F10" s="35">
        <f t="shared" si="1"/>
        <v>103.7712078386039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299114.4</v>
      </c>
      <c r="D11" s="40">
        <f>SUM(D12:D14)</f>
        <v>292311.699</v>
      </c>
      <c r="E11" s="34">
        <f t="shared" si="0"/>
        <v>89.98636220908756</v>
      </c>
      <c r="F11" s="35">
        <f t="shared" si="1"/>
        <v>97.7257193234428</v>
      </c>
    </row>
    <row r="12" spans="1:6" s="12" customFormat="1" ht="31.5">
      <c r="A12" s="70" t="s">
        <v>17</v>
      </c>
      <c r="B12" s="39">
        <v>35440</v>
      </c>
      <c r="C12" s="39">
        <v>34328</v>
      </c>
      <c r="D12" s="41">
        <v>33525.641</v>
      </c>
      <c r="E12" s="34">
        <f t="shared" si="0"/>
        <v>94.5983098194131</v>
      </c>
      <c r="F12" s="35">
        <f t="shared" si="1"/>
        <v>97.6626689582848</v>
      </c>
    </row>
    <row r="13" spans="1:6" s="12" customFormat="1" ht="15.75">
      <c r="A13" s="71" t="s">
        <v>55</v>
      </c>
      <c r="B13" s="39">
        <v>284900</v>
      </c>
      <c r="C13" s="39">
        <v>260488.4</v>
      </c>
      <c r="D13" s="41">
        <v>256130.875</v>
      </c>
      <c r="E13" s="34">
        <f t="shared" si="0"/>
        <v>89.90202702702703</v>
      </c>
      <c r="F13" s="35">
        <f t="shared" si="1"/>
        <v>98.32717119073249</v>
      </c>
    </row>
    <row r="14" spans="1:6" s="12" customFormat="1" ht="15.75">
      <c r="A14" s="69" t="s">
        <v>14</v>
      </c>
      <c r="B14" s="39">
        <v>4500</v>
      </c>
      <c r="C14" s="39">
        <v>4298</v>
      </c>
      <c r="D14" s="63">
        <v>2655.183</v>
      </c>
      <c r="E14" s="34">
        <f t="shared" si="0"/>
        <v>59.00406666666667</v>
      </c>
      <c r="F14" s="35">
        <f t="shared" si="1"/>
        <v>61.77717543043276</v>
      </c>
    </row>
    <row r="15" spans="1:6" s="12" customFormat="1" ht="15.75">
      <c r="A15" s="72" t="s">
        <v>2</v>
      </c>
      <c r="B15" s="39">
        <v>550</v>
      </c>
      <c r="C15" s="39">
        <v>513</v>
      </c>
      <c r="D15" s="41">
        <v>1048.966</v>
      </c>
      <c r="E15" s="35" t="s">
        <v>115</v>
      </c>
      <c r="F15" s="35" t="s">
        <v>113</v>
      </c>
    </row>
    <row r="16" spans="1:6" s="12" customFormat="1" ht="54" customHeight="1">
      <c r="A16" s="72" t="s">
        <v>95</v>
      </c>
      <c r="B16" s="39"/>
      <c r="C16" s="39"/>
      <c r="D16" s="41">
        <v>4.379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305215</v>
      </c>
      <c r="D17" s="41">
        <v>334287.22</v>
      </c>
      <c r="E17" s="34">
        <f t="shared" si="0"/>
        <v>104.35713795148752</v>
      </c>
      <c r="F17" s="35">
        <f t="shared" si="1"/>
        <v>109.52516095211571</v>
      </c>
    </row>
    <row r="18" spans="1:6" ht="22.5" customHeight="1">
      <c r="A18" s="68" t="s">
        <v>9</v>
      </c>
      <c r="B18" s="36">
        <v>500</v>
      </c>
      <c r="C18" s="36">
        <v>455</v>
      </c>
      <c r="D18" s="31">
        <v>1152.711</v>
      </c>
      <c r="E18" s="95" t="s">
        <v>116</v>
      </c>
      <c r="F18" s="95" t="s">
        <v>119</v>
      </c>
    </row>
    <row r="19" spans="1:6" ht="26.25" customHeight="1">
      <c r="A19" s="73" t="s">
        <v>54</v>
      </c>
      <c r="B19" s="36">
        <v>33900</v>
      </c>
      <c r="C19" s="36">
        <v>31609</v>
      </c>
      <c r="D19" s="33">
        <v>21109.962</v>
      </c>
      <c r="E19" s="34">
        <f t="shared" si="0"/>
        <v>62.27127433628319</v>
      </c>
      <c r="F19" s="95">
        <f t="shared" si="1"/>
        <v>66.7846562687842</v>
      </c>
    </row>
    <row r="20" spans="1:6" ht="47.25">
      <c r="A20" s="73" t="s">
        <v>18</v>
      </c>
      <c r="B20" s="36">
        <v>10500</v>
      </c>
      <c r="C20" s="36">
        <v>9590</v>
      </c>
      <c r="D20" s="33">
        <v>10933.996</v>
      </c>
      <c r="E20" s="34">
        <f t="shared" si="0"/>
        <v>104.13329523809523</v>
      </c>
      <c r="F20" s="35">
        <f t="shared" si="1"/>
        <v>114.01455683003128</v>
      </c>
    </row>
    <row r="21" spans="1:6" ht="18" customHeight="1">
      <c r="A21" s="73" t="s">
        <v>3</v>
      </c>
      <c r="B21" s="36">
        <v>565</v>
      </c>
      <c r="C21" s="36">
        <v>507.6</v>
      </c>
      <c r="D21" s="33">
        <v>347.888</v>
      </c>
      <c r="E21" s="34">
        <f t="shared" si="0"/>
        <v>61.573097345132744</v>
      </c>
      <c r="F21" s="35">
        <f t="shared" si="1"/>
        <v>68.5358550039401</v>
      </c>
    </row>
    <row r="22" spans="1:6" ht="18" customHeight="1">
      <c r="A22" s="74" t="s">
        <v>15</v>
      </c>
      <c r="B22" s="36">
        <v>6220</v>
      </c>
      <c r="C22" s="36">
        <v>5645</v>
      </c>
      <c r="D22" s="31">
        <v>7576.204</v>
      </c>
      <c r="E22" s="34">
        <f t="shared" si="0"/>
        <v>121.80392282958199</v>
      </c>
      <c r="F22" s="35">
        <f t="shared" si="1"/>
        <v>134.21087688219663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2547067.8000000003</v>
      </c>
      <c r="D23" s="46">
        <f>D7+D8+D9+D10+D18+D19+D20+D21+D22</f>
        <v>2410711.664999999</v>
      </c>
      <c r="E23" s="65">
        <f t="shared" si="0"/>
        <v>85.01524479913193</v>
      </c>
      <c r="F23" s="96">
        <f t="shared" si="1"/>
        <v>94.6465447445097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1819941.1420000002</v>
      </c>
      <c r="C24" s="36">
        <f>C25+C26+C27+C28+C29+C30+C31+C32+C33+C34+C35+C36+C37+C38+C39+C40+C41+C42+C43</f>
        <v>1682845.9270000001</v>
      </c>
      <c r="D24" s="36">
        <f>SUM(D25:D43)</f>
        <v>1529579.5520000001</v>
      </c>
      <c r="E24" s="34">
        <f t="shared" si="0"/>
        <v>84.04555052363337</v>
      </c>
      <c r="F24" s="35">
        <f t="shared" si="1"/>
        <v>90.89242975004687</v>
      </c>
    </row>
    <row r="25" spans="1:6" s="2" customFormat="1" ht="54.7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456778.2</v>
      </c>
      <c r="D26" s="48">
        <v>437526.65</v>
      </c>
      <c r="E26" s="34">
        <f t="shared" si="0"/>
        <v>88.54140611782839</v>
      </c>
      <c r="F26" s="35">
        <f t="shared" si="1"/>
        <v>95.78536147303002</v>
      </c>
    </row>
    <row r="27" spans="1:7" s="2" customFormat="1" ht="31.5" customHeight="1">
      <c r="A27" s="76" t="s">
        <v>65</v>
      </c>
      <c r="B27" s="84">
        <v>358610.1</v>
      </c>
      <c r="C27" s="84">
        <v>328725.9</v>
      </c>
      <c r="D27" s="48">
        <v>313783.8</v>
      </c>
      <c r="E27" s="34">
        <f t="shared" si="0"/>
        <v>87.49998954296045</v>
      </c>
      <c r="F27" s="35">
        <f t="shared" si="1"/>
        <v>95.45454130629804</v>
      </c>
      <c r="G27" s="18"/>
    </row>
    <row r="28" spans="1:7" s="2" customFormat="1" ht="51" customHeight="1">
      <c r="A28" s="61" t="s">
        <v>93</v>
      </c>
      <c r="B28" s="84">
        <v>62957.67</v>
      </c>
      <c r="C28" s="84">
        <v>61677.4</v>
      </c>
      <c r="D28" s="48">
        <v>59116.6</v>
      </c>
      <c r="E28" s="34">
        <f t="shared" si="0"/>
        <v>93.8989641770415</v>
      </c>
      <c r="F28" s="35">
        <f t="shared" si="1"/>
        <v>95.84807401090188</v>
      </c>
      <c r="G28" s="18"/>
    </row>
    <row r="29" spans="1:8" s="2" customFormat="1" ht="193.5" customHeight="1">
      <c r="A29" s="93" t="s">
        <v>80</v>
      </c>
      <c r="B29" s="88">
        <v>168026.4</v>
      </c>
      <c r="C29" s="88">
        <v>168026.4</v>
      </c>
      <c r="D29" s="48">
        <v>164003.222</v>
      </c>
      <c r="E29" s="34">
        <f t="shared" si="0"/>
        <v>97.60562744901992</v>
      </c>
      <c r="F29" s="35">
        <f t="shared" si="1"/>
        <v>97.60562744901992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1087.8</v>
      </c>
      <c r="D30" s="48">
        <v>709.072</v>
      </c>
      <c r="E30" s="34">
        <f t="shared" si="0"/>
        <v>65.18404118404119</v>
      </c>
      <c r="F30" s="35">
        <f t="shared" si="1"/>
        <v>65.18404118404119</v>
      </c>
      <c r="G30" s="18"/>
    </row>
    <row r="31" spans="1:6" s="2" customFormat="1" ht="222.75" customHeight="1">
      <c r="A31" s="69" t="s">
        <v>67</v>
      </c>
      <c r="B31" s="89">
        <v>647626.4</v>
      </c>
      <c r="C31" s="89">
        <v>583458.687</v>
      </c>
      <c r="D31" s="48">
        <v>476032.546</v>
      </c>
      <c r="E31" s="34">
        <f t="shared" si="0"/>
        <v>73.5041909965375</v>
      </c>
      <c r="F31" s="35">
        <f t="shared" si="1"/>
        <v>81.58804669575515</v>
      </c>
    </row>
    <row r="32" spans="1:6" s="2" customFormat="1" ht="214.5" customHeight="1">
      <c r="A32" s="108" t="s">
        <v>111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68" customHeight="1">
      <c r="A33" s="92" t="s">
        <v>79</v>
      </c>
      <c r="B33" s="89">
        <v>6173</v>
      </c>
      <c r="C33" s="89">
        <v>5452.636</v>
      </c>
      <c r="D33" s="48">
        <v>4994.3</v>
      </c>
      <c r="E33" s="34">
        <f t="shared" si="0"/>
        <v>80.90555645553216</v>
      </c>
      <c r="F33" s="35">
        <f t="shared" si="1"/>
        <v>91.59423075371251</v>
      </c>
    </row>
    <row r="34" spans="1:6" s="2" customFormat="1" ht="49.5" customHeight="1">
      <c r="A34" s="78" t="s">
        <v>76</v>
      </c>
      <c r="B34" s="89">
        <v>2081.514</v>
      </c>
      <c r="C34" s="47">
        <v>1908.518</v>
      </c>
      <c r="D34" s="48">
        <v>1735.522</v>
      </c>
      <c r="E34" s="34">
        <f t="shared" si="0"/>
        <v>83.37786822476332</v>
      </c>
      <c r="F34" s="35">
        <f t="shared" si="1"/>
        <v>90.9355845739993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38314.5</v>
      </c>
      <c r="D38" s="48">
        <v>36927.15</v>
      </c>
      <c r="E38" s="34">
        <f t="shared" si="0"/>
        <v>89.40982058545798</v>
      </c>
      <c r="F38" s="35">
        <f t="shared" si="1"/>
        <v>96.37904709705202</v>
      </c>
      <c r="G38" s="97"/>
    </row>
    <row r="39" spans="1:7" s="2" customFormat="1" ht="50.25" customHeight="1">
      <c r="A39" s="78" t="s">
        <v>97</v>
      </c>
      <c r="B39" s="84">
        <v>1459.453</v>
      </c>
      <c r="C39" s="84">
        <v>1404.966</v>
      </c>
      <c r="D39" s="48">
        <v>1349.366</v>
      </c>
      <c r="E39" s="34">
        <f t="shared" si="0"/>
        <v>92.45696846695303</v>
      </c>
      <c r="F39" s="35">
        <f t="shared" si="1"/>
        <v>96.0426088602856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13936.599</v>
      </c>
      <c r="C42" s="84">
        <v>13478.914</v>
      </c>
      <c r="D42" s="48">
        <v>12399.655</v>
      </c>
      <c r="E42" s="34">
        <f>D42/B42*100</f>
        <v>88.97188618256148</v>
      </c>
      <c r="F42" s="35">
        <f>D42/C42*100</f>
        <v>91.99298252069863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4655563.942</v>
      </c>
      <c r="C44" s="49">
        <f>C23+C24</f>
        <v>4229913.727</v>
      </c>
      <c r="D44" s="50">
        <f>D23+D24</f>
        <v>3940291.2169999992</v>
      </c>
      <c r="E44" s="65">
        <f t="shared" si="0"/>
        <v>84.63617439453051</v>
      </c>
      <c r="F44" s="66">
        <f t="shared" si="1"/>
        <v>93.15299250310215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882</v>
      </c>
      <c r="D46" s="51">
        <v>615.8</v>
      </c>
      <c r="E46" s="90">
        <f t="shared" si="0"/>
        <v>68.42222222222222</v>
      </c>
      <c r="F46" s="35">
        <f t="shared" si="1"/>
        <v>69.81859410430839</v>
      </c>
    </row>
    <row r="47" spans="1:6" s="20" customFormat="1" ht="53.25" customHeight="1">
      <c r="A47" s="73" t="s">
        <v>16</v>
      </c>
      <c r="B47" s="36">
        <v>1200</v>
      </c>
      <c r="C47" s="36">
        <v>1045</v>
      </c>
      <c r="D47" s="36">
        <v>1432.973</v>
      </c>
      <c r="E47" s="90">
        <f t="shared" si="0"/>
        <v>119.41441666666665</v>
      </c>
      <c r="F47" s="35" t="s">
        <v>114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274.215</v>
      </c>
      <c r="E48" s="90">
        <f t="shared" si="0"/>
        <v>137.1075</v>
      </c>
      <c r="F48" s="35" t="s">
        <v>113</v>
      </c>
    </row>
    <row r="49" spans="1:6" ht="31.5" customHeight="1">
      <c r="A49" s="73" t="s">
        <v>5</v>
      </c>
      <c r="B49" s="36">
        <v>12700</v>
      </c>
      <c r="C49" s="36">
        <v>10560</v>
      </c>
      <c r="D49" s="36">
        <v>3433.04</v>
      </c>
      <c r="E49" s="90">
        <f t="shared" si="0"/>
        <v>27.031811023622048</v>
      </c>
      <c r="F49" s="35">
        <f t="shared" si="1"/>
        <v>32.50984848484848</v>
      </c>
    </row>
    <row r="50" spans="1:6" ht="51" customHeight="1">
      <c r="A50" s="81" t="s">
        <v>91</v>
      </c>
      <c r="B50" s="36">
        <v>4500</v>
      </c>
      <c r="C50" s="36">
        <v>4000</v>
      </c>
      <c r="D50" s="36">
        <v>4.723</v>
      </c>
      <c r="E50" s="90">
        <f t="shared" si="0"/>
        <v>0.10495555555555555</v>
      </c>
      <c r="F50" s="35">
        <f t="shared" si="1"/>
        <v>0.118075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435.077</v>
      </c>
      <c r="E51" s="90">
        <f>D51/B51*100</f>
        <v>10.876925</v>
      </c>
      <c r="F51" s="35">
        <f>D51/C51*100</f>
        <v>14.502566666666667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22637</v>
      </c>
      <c r="D53" s="46">
        <f>SUM(D46:D52)</f>
        <v>9195.828000000001</v>
      </c>
      <c r="E53" s="91">
        <f t="shared" si="0"/>
        <v>34.70123773584906</v>
      </c>
      <c r="F53" s="66">
        <f t="shared" si="1"/>
        <v>40.62299774705129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81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23035</v>
      </c>
      <c r="D56" s="46">
        <f>D53+D54</f>
        <v>9593.828000000001</v>
      </c>
      <c r="E56" s="91">
        <f t="shared" si="0"/>
        <v>35.66743995836122</v>
      </c>
      <c r="F56" s="66">
        <f t="shared" si="1"/>
        <v>41.64891686563925</v>
      </c>
    </row>
    <row r="57" spans="1:6" s="103" customFormat="1" ht="17.25" customHeight="1">
      <c r="A57" s="62" t="s">
        <v>85</v>
      </c>
      <c r="B57" s="46">
        <f>B44+B56</f>
        <v>4682461.942</v>
      </c>
      <c r="C57" s="46">
        <f>C44+C56</f>
        <v>4252948.727</v>
      </c>
      <c r="D57" s="46">
        <f>D44+D56</f>
        <v>3949885.0449999995</v>
      </c>
      <c r="E57" s="65">
        <f t="shared" si="0"/>
        <v>84.35487771018386</v>
      </c>
      <c r="F57" s="66">
        <f>D57/C57*100</f>
        <v>92.87403395963865</v>
      </c>
    </row>
    <row r="58" spans="1:6" s="111" customFormat="1" ht="31.5" customHeight="1">
      <c r="A58" s="110" t="s">
        <v>56</v>
      </c>
      <c r="B58" s="112">
        <v>3200</v>
      </c>
      <c r="C58" s="112">
        <v>2400</v>
      </c>
      <c r="D58" s="32">
        <v>4537.167</v>
      </c>
      <c r="E58" s="34">
        <f t="shared" si="0"/>
        <v>141.78646875</v>
      </c>
      <c r="F58" s="95">
        <f>D58/C58*100</f>
        <v>189.04862500000002</v>
      </c>
    </row>
    <row r="59" spans="1:6" s="100" customFormat="1" ht="22.5" customHeight="1">
      <c r="A59" s="101" t="s">
        <v>13</v>
      </c>
      <c r="B59" s="46">
        <f>B57+B58</f>
        <v>4685661.942</v>
      </c>
      <c r="C59" s="102">
        <f>C57+C58</f>
        <v>4255348.727</v>
      </c>
      <c r="D59" s="46">
        <f>D57+D58</f>
        <v>3954422.2119999994</v>
      </c>
      <c r="E59" s="65">
        <f t="shared" si="0"/>
        <v>84.39409972269826</v>
      </c>
      <c r="F59" s="66">
        <f>D59/C59*100</f>
        <v>92.92827605195703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2019-11-01T12:15:20Z</cp:lastPrinted>
  <dcterms:created xsi:type="dcterms:W3CDTF">2004-07-02T06:40:36Z</dcterms:created>
  <dcterms:modified xsi:type="dcterms:W3CDTF">2019-11-26T13:07:14Z</dcterms:modified>
  <cp:category/>
  <cp:version/>
  <cp:contentType/>
  <cp:contentStatus/>
</cp:coreProperties>
</file>