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<sst xmlns="http://schemas.openxmlformats.org/spreadsheetml/2006/main" count="114" uniqueCount="110">
  <si>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</si>
  <si>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</si>
  <si>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</si>
  <si>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</si>
  <si>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</si>
  <si>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</si>
  <si>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</si>
  <si>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</si>
  <si>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</si>
  <si>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</si>
  <si>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</si>
  <si>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</si>
  <si>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</si>
  <si>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</si>
  <si>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</si>
  <si>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</si>
  <si>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</si>
  <si>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</si>
  <si>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</si>
  <si>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</si>
  <si>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</si>
  <si>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</si>
  <si>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</si>
  <si>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</si>
  <si>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</si>
  <si>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</si>
  <si>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</si>
  <si>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</si>
  <si>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</si>
  <si>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</si>
  <si>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</si>
  <si>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</si>
  <si>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</si>
  <si>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</si>
  <si>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</si>
  <si>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</si>
  <si>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</si>
  <si>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</si>
  <si>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</si>
  <si>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</si>
  <si>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</si>
  <si>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</si>
  <si>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</si>
  <si>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</si>
  <si>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</si>
  <si>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</si>
  <si>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</si>
  <si>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</si>
  <si>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</si>
  <si>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</si>
  <si>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</si>
  <si>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</si>
  <si>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</si>
  <si>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</si>
  <si>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</si>
  <si>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</si>
  <si>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</si>
  <si>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</si>
  <si>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</si>
  <si>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</si>
  <si>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</si>
  <si>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</si>
  <si>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</si>
  <si>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</si>
  <si>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</si>
  <si>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</si>
  <si>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</si>
  <si>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</si>
  <si>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</si>
  <si>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</si>
  <si>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</si>
  <si>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</si>
  <si>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</si>
  <si>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</si>
  <si>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</si>
  <si>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</si>
  <si>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</si>
  <si>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</si>
  <si>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</si>
  <si>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</si>
  <si>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</si>
  <si>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</si>
  <si>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</si>
  <si>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</si>
  <si>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</si>
  <si>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</si>
  <si>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</si>
  <si>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</si>
  <si>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</si>
  <si>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</si>
  <si>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</si>
  <si>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</si>
  <si>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</si>
  <si>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</si>
  <si>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</si>
  <si>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</si>
  <si>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</si>
  <si>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</si>
  <si>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</si>
  <si>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</si>
  <si>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</si>
  <si>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</si>
  <si>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План на               январь - апрель с учетом изменений,       тыс. грн.</t>
  </si>
  <si>
    <t>План на           січень - квітень з урахуванням змін, 
тис. грн.</t>
  </si>
  <si>
    <t>Надійшло           з 01 січня            по 15 квітня,            тис. грн.</t>
  </si>
  <si>
    <t xml:space="preserve">Поступило          с 01 января   по 15 апреля,
тыс. грн. </t>
  </si>
  <si>
    <t>2,1р.б.</t>
  </si>
  <si>
    <t>3,6р.б.</t>
  </si>
  <si>
    <t>в 2,2р.б.</t>
  </si>
  <si>
    <t>в 2,3р.б.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</si>
</sst>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57" fillId="0" borderId="0" xfId="0" applyFont="1" applyBorder="1" applyAlignment="1">
      <alignment vertical="top" wrapText="1"/>
    </xf>
    <xf numFmtId="204" fontId="17" fillId="0" borderId="13" xfId="0" applyNumberFormat="1" applyFont="1" applyFill="1" applyBorder="1" applyAlignment="1">
      <alignment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35">
      <selection activeCell="F37" sqref="F37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96</v>
      </c>
      <c r="B2" s="119"/>
      <c r="C2" s="119"/>
      <c r="D2" s="119"/>
      <c r="E2" s="119"/>
      <c r="F2" s="119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103</v>
      </c>
      <c r="D4" s="69" t="s">
        <v>104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576260</v>
      </c>
      <c r="D7" s="45">
        <v>488381.022</v>
      </c>
      <c r="E7" s="46">
        <f>D7/B7*100</f>
        <v>24.75969498358415</v>
      </c>
      <c r="F7" s="47">
        <f>D7/C7*100</f>
        <v>84.75011661402839</v>
      </c>
    </row>
    <row r="8" spans="1:6" ht="15">
      <c r="A8" s="56" t="s">
        <v>48</v>
      </c>
      <c r="B8" s="48">
        <v>1273.8</v>
      </c>
      <c r="C8" s="44">
        <v>850</v>
      </c>
      <c r="D8" s="45">
        <v>561.614</v>
      </c>
      <c r="E8" s="46">
        <f>D8/B8*100</f>
        <v>44.089653006751455</v>
      </c>
      <c r="F8" s="47">
        <f>D8/C8*100</f>
        <v>66.07223529411766</v>
      </c>
    </row>
    <row r="9" spans="1:6" ht="15">
      <c r="A9" s="55" t="s">
        <v>57</v>
      </c>
      <c r="B9" s="48">
        <v>164460</v>
      </c>
      <c r="C9" s="48">
        <v>49590</v>
      </c>
      <c r="D9" s="45">
        <v>48591.664</v>
      </c>
      <c r="E9" s="46">
        <f aca="true" t="shared" si="0" ref="E9:E51">D9/B9*100</f>
        <v>29.546189955004255</v>
      </c>
      <c r="F9" s="47">
        <f aca="true" t="shared" si="1" ref="F9:F48">D9/C9*100</f>
        <v>97.98681992337164</v>
      </c>
    </row>
    <row r="10" spans="1:6" ht="15">
      <c r="A10" s="56" t="s">
        <v>42</v>
      </c>
      <c r="B10" s="49">
        <f>B11+B15+B17</f>
        <v>645720</v>
      </c>
      <c r="C10" s="49">
        <f>C11+C15+C17</f>
        <v>212614</v>
      </c>
      <c r="D10" s="49">
        <f>D11+D15+D16+D17</f>
        <v>206591.97500000003</v>
      </c>
      <c r="E10" s="46">
        <f t="shared" si="0"/>
        <v>31.994049278324976</v>
      </c>
      <c r="F10" s="47">
        <f t="shared" si="1"/>
        <v>97.16762536803787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105973</v>
      </c>
      <c r="D11" s="52">
        <f>SUM(D12:D14)</f>
        <v>92077.75700000001</v>
      </c>
      <c r="E11" s="46">
        <f t="shared" si="0"/>
        <v>28.345572281738708</v>
      </c>
      <c r="F11" s="47">
        <f t="shared" si="1"/>
        <v>86.88794032442227</v>
      </c>
    </row>
    <row r="12" spans="1:6" s="12" customFormat="1" ht="30.75">
      <c r="A12" s="50" t="s">
        <v>44</v>
      </c>
      <c r="B12" s="51">
        <v>35440</v>
      </c>
      <c r="C12" s="51">
        <v>14825</v>
      </c>
      <c r="D12" s="53">
        <v>10827.468</v>
      </c>
      <c r="E12" s="46">
        <f t="shared" si="0"/>
        <v>30.551546275395037</v>
      </c>
      <c r="F12" s="47">
        <f t="shared" si="1"/>
        <v>73.03519730185498</v>
      </c>
    </row>
    <row r="13" spans="1:6" s="12" customFormat="1" ht="15">
      <c r="A13" s="50" t="s">
        <v>23</v>
      </c>
      <c r="B13" s="51">
        <v>284900</v>
      </c>
      <c r="C13" s="51">
        <v>90020</v>
      </c>
      <c r="D13" s="53">
        <v>80206.743</v>
      </c>
      <c r="E13" s="46">
        <f t="shared" si="0"/>
        <v>28.152594945594945</v>
      </c>
      <c r="F13" s="47">
        <f t="shared" si="1"/>
        <v>89.09880359920018</v>
      </c>
    </row>
    <row r="14" spans="1:6" s="12" customFormat="1" ht="15">
      <c r="A14" s="50" t="s">
        <v>24</v>
      </c>
      <c r="B14" s="51">
        <v>4500</v>
      </c>
      <c r="C14" s="51">
        <v>1128</v>
      </c>
      <c r="D14" s="75">
        <v>1043.546</v>
      </c>
      <c r="E14" s="46">
        <f t="shared" si="0"/>
        <v>23.189911111111112</v>
      </c>
      <c r="F14" s="47">
        <f t="shared" si="1"/>
        <v>92.51294326241135</v>
      </c>
    </row>
    <row r="15" spans="1:6" s="12" customFormat="1" ht="15">
      <c r="A15" s="54" t="s">
        <v>25</v>
      </c>
      <c r="B15" s="51">
        <v>550</v>
      </c>
      <c r="C15" s="51">
        <v>121</v>
      </c>
      <c r="D15" s="53">
        <v>121.966</v>
      </c>
      <c r="E15" s="46">
        <f t="shared" si="0"/>
        <v>22.17563636363636</v>
      </c>
      <c r="F15" s="47">
        <f t="shared" si="1"/>
        <v>100.798347107438</v>
      </c>
    </row>
    <row r="16" spans="1:6" s="12" customFormat="1" ht="45" customHeight="1">
      <c r="A16" s="54" t="s">
        <v>98</v>
      </c>
      <c r="B16" s="51"/>
      <c r="C16" s="51"/>
      <c r="D16" s="53">
        <v>3.879</v>
      </c>
      <c r="E16" s="46"/>
      <c r="F16" s="111"/>
    </row>
    <row r="17" spans="1:6" s="12" customFormat="1" ht="13.5" customHeight="1">
      <c r="A17" s="54" t="s">
        <v>71</v>
      </c>
      <c r="B17" s="51">
        <v>320330</v>
      </c>
      <c r="C17" s="51">
        <v>106520</v>
      </c>
      <c r="D17" s="53">
        <v>114388.373</v>
      </c>
      <c r="E17" s="46">
        <f t="shared" si="0"/>
        <v>35.70954109824244</v>
      </c>
      <c r="F17" s="47">
        <f t="shared" si="1"/>
        <v>107.38675647765679</v>
      </c>
    </row>
    <row r="18" spans="1:6" ht="15">
      <c r="A18" s="55" t="s">
        <v>27</v>
      </c>
      <c r="B18" s="48">
        <v>500</v>
      </c>
      <c r="C18" s="48">
        <v>160</v>
      </c>
      <c r="D18" s="43">
        <v>343.118</v>
      </c>
      <c r="E18" s="46">
        <f t="shared" si="0"/>
        <v>68.6236</v>
      </c>
      <c r="F18" s="111" t="s">
        <v>106</v>
      </c>
    </row>
    <row r="19" spans="1:6" ht="15">
      <c r="A19" s="55" t="s">
        <v>53</v>
      </c>
      <c r="B19" s="48">
        <v>33900</v>
      </c>
      <c r="C19" s="48">
        <v>12091</v>
      </c>
      <c r="D19" s="45">
        <v>6781.103</v>
      </c>
      <c r="E19" s="46">
        <f t="shared" si="0"/>
        <v>20.003253687315635</v>
      </c>
      <c r="F19" s="111">
        <f t="shared" si="1"/>
        <v>56.08388884294103</v>
      </c>
    </row>
    <row r="20" spans="1:6" ht="61.5">
      <c r="A20" s="55" t="s">
        <v>28</v>
      </c>
      <c r="B20" s="48">
        <v>10500</v>
      </c>
      <c r="C20" s="48">
        <v>3400</v>
      </c>
      <c r="D20" s="45">
        <v>3911.816</v>
      </c>
      <c r="E20" s="46">
        <f t="shared" si="0"/>
        <v>37.25539047619048</v>
      </c>
      <c r="F20" s="47">
        <f t="shared" si="1"/>
        <v>115.05341176470587</v>
      </c>
    </row>
    <row r="21" spans="1:6" ht="15">
      <c r="A21" s="55" t="s">
        <v>29</v>
      </c>
      <c r="B21" s="48">
        <v>565</v>
      </c>
      <c r="C21" s="48">
        <v>138.5</v>
      </c>
      <c r="D21" s="45">
        <v>120.506</v>
      </c>
      <c r="E21" s="46">
        <f t="shared" si="0"/>
        <v>21.32849557522124</v>
      </c>
      <c r="F21" s="47">
        <f t="shared" si="1"/>
        <v>87.00794223826715</v>
      </c>
    </row>
    <row r="22" spans="1:6" ht="15">
      <c r="A22" s="56" t="s">
        <v>30</v>
      </c>
      <c r="B22" s="48">
        <v>6220</v>
      </c>
      <c r="C22" s="48">
        <v>1913</v>
      </c>
      <c r="D22" s="43">
        <v>6825.08</v>
      </c>
      <c r="E22" s="46">
        <f t="shared" si="0"/>
        <v>109.72797427652733</v>
      </c>
      <c r="F22" s="111" t="s">
        <v>107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762107.8980000002</v>
      </c>
      <c r="E23" s="77">
        <f t="shared" si="0"/>
        <v>26.87620857047701</v>
      </c>
      <c r="F23" s="112">
        <f t="shared" si="1"/>
        <v>88.92569722986666</v>
      </c>
    </row>
    <row r="24" spans="1:6" ht="21" customHeight="1">
      <c r="A24" s="56" t="s">
        <v>32</v>
      </c>
      <c r="B24" s="48">
        <f>SUM(B26:B39)</f>
        <v>1799675.1140000003</v>
      </c>
      <c r="C24" s="44">
        <f>SUM(C26:C39)</f>
        <v>638939.2639999999</v>
      </c>
      <c r="D24" s="44">
        <f>SUM(D26:D39)</f>
        <v>590718.3459999998</v>
      </c>
      <c r="E24" s="46">
        <f t="shared" si="0"/>
        <v>32.82361029525242</v>
      </c>
      <c r="F24" s="47">
        <f t="shared" si="1"/>
        <v>92.45297312014932</v>
      </c>
    </row>
    <row r="25" spans="1:6" ht="31.5" customHeight="1">
      <c r="A25" s="73" t="s">
        <v>85</v>
      </c>
      <c r="B25" s="48">
        <v>867915.6</v>
      </c>
      <c r="C25" s="44">
        <v>286890.8</v>
      </c>
      <c r="D25" s="44">
        <v>286890.8</v>
      </c>
      <c r="E25" s="46">
        <f t="shared" si="0"/>
        <v>33.055149602104166</v>
      </c>
      <c r="F25" s="47">
        <f t="shared" si="1"/>
        <v>100</v>
      </c>
    </row>
    <row r="26" spans="1:6" ht="35.25" customHeight="1">
      <c r="A26" s="73" t="s">
        <v>33</v>
      </c>
      <c r="B26" s="96">
        <v>494149.2</v>
      </c>
      <c r="C26" s="96">
        <v>152198</v>
      </c>
      <c r="D26" s="60">
        <v>152198</v>
      </c>
      <c r="E26" s="46">
        <f t="shared" si="0"/>
        <v>30.800009389876582</v>
      </c>
      <c r="F26" s="47">
        <f t="shared" si="1"/>
        <v>100</v>
      </c>
    </row>
    <row r="27" spans="1:6" ht="34.5" customHeight="1">
      <c r="A27" s="73" t="s">
        <v>34</v>
      </c>
      <c r="B27" s="96">
        <v>358610.1</v>
      </c>
      <c r="C27" s="96">
        <v>119536.5</v>
      </c>
      <c r="D27" s="60">
        <v>119536.5</v>
      </c>
      <c r="E27" s="46">
        <f t="shared" si="0"/>
        <v>33.33327756245571</v>
      </c>
      <c r="F27" s="47">
        <f t="shared" si="1"/>
        <v>100</v>
      </c>
    </row>
    <row r="28" spans="1:6" ht="63" customHeight="1">
      <c r="A28" s="73" t="s">
        <v>94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141440.251</v>
      </c>
      <c r="D29" s="60">
        <v>116082.23</v>
      </c>
      <c r="E29" s="46">
        <f t="shared" si="0"/>
        <v>52.174930984607606</v>
      </c>
      <c r="F29" s="47">
        <f t="shared" si="1"/>
        <v>82.07156674234126</v>
      </c>
    </row>
    <row r="30" spans="1:6" ht="99.75" customHeight="1">
      <c r="A30" s="97" t="s">
        <v>60</v>
      </c>
      <c r="B30" s="101">
        <v>1087.8</v>
      </c>
      <c r="C30" s="101">
        <v>406.4</v>
      </c>
      <c r="D30" s="60">
        <v>406.321</v>
      </c>
      <c r="E30" s="46">
        <f t="shared" si="0"/>
        <v>37.352546423975</v>
      </c>
      <c r="F30" s="47">
        <f t="shared" si="1"/>
        <v>99.98056102362206</v>
      </c>
    </row>
    <row r="31" spans="1:6" ht="286.5" customHeight="1">
      <c r="A31" s="98" t="s">
        <v>61</v>
      </c>
      <c r="B31" s="101">
        <v>647626.4</v>
      </c>
      <c r="C31" s="101">
        <v>187265.323</v>
      </c>
      <c r="D31" s="60">
        <v>165566.11</v>
      </c>
      <c r="E31" s="46">
        <f t="shared" si="0"/>
        <v>25.56506498190932</v>
      </c>
      <c r="F31" s="47">
        <f t="shared" si="1"/>
        <v>88.41258346586676</v>
      </c>
    </row>
    <row r="32" spans="1:6" ht="237" customHeight="1">
      <c r="A32" s="98" t="s">
        <v>78</v>
      </c>
      <c r="B32" s="101">
        <v>5317</v>
      </c>
      <c r="C32" s="101">
        <v>1902.289</v>
      </c>
      <c r="D32" s="60">
        <v>1877.428</v>
      </c>
      <c r="E32" s="46">
        <f t="shared" si="0"/>
        <v>35.30991160428813</v>
      </c>
      <c r="F32" s="47">
        <f t="shared" si="1"/>
        <v>98.6931007854222</v>
      </c>
    </row>
    <row r="33" spans="1:6" ht="69" customHeight="1">
      <c r="A33" s="98" t="s">
        <v>75</v>
      </c>
      <c r="B33" s="101">
        <v>2081.514</v>
      </c>
      <c r="C33" s="59">
        <v>697.546</v>
      </c>
      <c r="D33" s="60">
        <v>697.546</v>
      </c>
      <c r="E33" s="46">
        <f t="shared" si="0"/>
        <v>33.51147289905329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996.02</v>
      </c>
      <c r="C35" s="101">
        <v>664.152</v>
      </c>
      <c r="D35" s="60">
        <v>1498.481</v>
      </c>
      <c r="E35" s="46">
        <f t="shared" si="0"/>
        <v>150.4468785767354</v>
      </c>
      <c r="F35" s="47" t="s">
        <v>109</v>
      </c>
    </row>
    <row r="36" spans="1:6" ht="63.75" customHeight="1">
      <c r="A36" s="98" t="s">
        <v>64</v>
      </c>
      <c r="B36" s="96">
        <v>41301</v>
      </c>
      <c r="C36" s="96">
        <v>13563.313</v>
      </c>
      <c r="D36" s="60">
        <v>11978.063</v>
      </c>
      <c r="E36" s="46">
        <f t="shared" si="0"/>
        <v>29.001871625384375</v>
      </c>
      <c r="F36" s="47">
        <f t="shared" si="1"/>
        <v>88.31222135771696</v>
      </c>
    </row>
    <row r="37" spans="1:6" ht="49.5" customHeight="1">
      <c r="A37" s="98" t="s">
        <v>100</v>
      </c>
      <c r="B37" s="96">
        <v>200</v>
      </c>
      <c r="C37" s="96"/>
      <c r="D37" s="60"/>
      <c r="E37" s="46"/>
      <c r="F37" s="47"/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47">
        <f t="shared" si="1"/>
        <v>99.96939877224914</v>
      </c>
    </row>
    <row r="39" spans="1:6" ht="20.25" customHeight="1">
      <c r="A39" s="99" t="s">
        <v>63</v>
      </c>
      <c r="B39" s="96">
        <v>7421.48</v>
      </c>
      <c r="C39" s="96">
        <v>2867.49</v>
      </c>
      <c r="D39" s="60">
        <v>2480.659</v>
      </c>
      <c r="E39" s="46">
        <f t="shared" si="0"/>
        <v>33.42539493470306</v>
      </c>
      <c r="F39" s="47">
        <f t="shared" si="1"/>
        <v>86.50976986842153</v>
      </c>
    </row>
    <row r="40" spans="1:6" s="10" customFormat="1" ht="15">
      <c r="A40" s="94" t="s">
        <v>35</v>
      </c>
      <c r="B40" s="58">
        <f>B23+B24</f>
        <v>4635297.914</v>
      </c>
      <c r="C40" s="61">
        <f>C23+C24</f>
        <v>1495955.764</v>
      </c>
      <c r="D40" s="62">
        <f>D23+D24</f>
        <v>1352826.244</v>
      </c>
      <c r="E40" s="77">
        <f t="shared" si="0"/>
        <v>29.185313848200696</v>
      </c>
      <c r="F40" s="78">
        <f t="shared" si="1"/>
        <v>90.43223580239503</v>
      </c>
    </row>
    <row r="41" spans="1:6" ht="15">
      <c r="A41" s="94" t="s">
        <v>36</v>
      </c>
      <c r="B41" s="48"/>
      <c r="C41" s="61"/>
      <c r="D41" s="63"/>
      <c r="E41" s="46"/>
      <c r="F41" s="78"/>
    </row>
    <row r="42" spans="1:6" ht="15">
      <c r="A42" s="55" t="s">
        <v>26</v>
      </c>
      <c r="B42" s="48">
        <v>900</v>
      </c>
      <c r="C42" s="48">
        <v>365</v>
      </c>
      <c r="D42" s="63">
        <v>235.109</v>
      </c>
      <c r="E42" s="102">
        <f t="shared" si="0"/>
        <v>26.123222222222225</v>
      </c>
      <c r="F42" s="47">
        <f t="shared" si="1"/>
        <v>64.41342465753425</v>
      </c>
    </row>
    <row r="43" spans="1:6" ht="69" customHeight="1">
      <c r="A43" s="55" t="s">
        <v>37</v>
      </c>
      <c r="B43" s="48">
        <v>1200</v>
      </c>
      <c r="C43" s="48">
        <v>190</v>
      </c>
      <c r="D43" s="48">
        <v>272.565</v>
      </c>
      <c r="E43" s="102">
        <f t="shared" si="0"/>
        <v>22.713749999999997</v>
      </c>
      <c r="F43" s="47">
        <f t="shared" si="1"/>
        <v>143.45526315789473</v>
      </c>
    </row>
    <row r="44" spans="1:6" s="15" customFormat="1" ht="81.75" customHeight="1">
      <c r="A44" s="93" t="s">
        <v>87</v>
      </c>
      <c r="B44" s="48">
        <v>200</v>
      </c>
      <c r="C44" s="48">
        <v>50</v>
      </c>
      <c r="D44" s="48">
        <v>111.675</v>
      </c>
      <c r="E44" s="102">
        <f t="shared" si="0"/>
        <v>55.8375</v>
      </c>
      <c r="F44" s="47" t="s">
        <v>108</v>
      </c>
    </row>
    <row r="45" spans="1:6" s="14" customFormat="1" ht="39" customHeight="1">
      <c r="A45" s="55" t="s">
        <v>38</v>
      </c>
      <c r="B45" s="48">
        <v>12700</v>
      </c>
      <c r="C45" s="48">
        <v>1050</v>
      </c>
      <c r="D45" s="48">
        <v>1338.748</v>
      </c>
      <c r="E45" s="102">
        <f t="shared" si="0"/>
        <v>10.541322834645669</v>
      </c>
      <c r="F45" s="47">
        <f t="shared" si="1"/>
        <v>127.49980952380953</v>
      </c>
    </row>
    <row r="46" spans="1:6" s="14" customFormat="1" ht="47.25" customHeight="1">
      <c r="A46" s="55" t="s">
        <v>91</v>
      </c>
      <c r="B46" s="48">
        <v>4500</v>
      </c>
      <c r="C46" s="48"/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325.11</v>
      </c>
      <c r="E47" s="102">
        <f t="shared" si="0"/>
        <v>8.12775</v>
      </c>
      <c r="F47" s="47">
        <f t="shared" si="1"/>
        <v>65.022</v>
      </c>
    </row>
    <row r="48" spans="1:6" s="10" customFormat="1" ht="15">
      <c r="A48" s="74" t="s">
        <v>39</v>
      </c>
      <c r="B48" s="58">
        <f>SUM(B42:B47)</f>
        <v>23500</v>
      </c>
      <c r="C48" s="58">
        <f>SUM(C42:C45:C46:C47)</f>
        <v>2155</v>
      </c>
      <c r="D48" s="58">
        <f>SUM(D42:D47)</f>
        <v>2283.207</v>
      </c>
      <c r="E48" s="105">
        <f t="shared" si="0"/>
        <v>9.715774468085106</v>
      </c>
      <c r="F48" s="78">
        <f t="shared" si="1"/>
        <v>105.9492807424594</v>
      </c>
    </row>
    <row r="49" spans="1:6" s="76" customFormat="1" ht="15">
      <c r="A49" s="74" t="s">
        <v>40</v>
      </c>
      <c r="B49" s="58">
        <f>B40+B48</f>
        <v>4658797.914</v>
      </c>
      <c r="C49" s="58">
        <f>C40+C48</f>
        <v>1498110.764</v>
      </c>
      <c r="D49" s="58">
        <f>D40+D48</f>
        <v>1355109.451</v>
      </c>
      <c r="E49" s="77">
        <f t="shared" si="0"/>
        <v>29.087105215012766</v>
      </c>
      <c r="F49" s="78">
        <f>D49/C49*100</f>
        <v>90.45455673663392</v>
      </c>
    </row>
    <row r="50" spans="1:6" s="110" customFormat="1" ht="44.25" customHeight="1">
      <c r="A50" s="113" t="s">
        <v>45</v>
      </c>
      <c r="B50" s="103">
        <v>3200</v>
      </c>
      <c r="C50" s="103">
        <v>800</v>
      </c>
      <c r="D50" s="44">
        <v>1352.9</v>
      </c>
      <c r="E50" s="102">
        <f t="shared" si="0"/>
        <v>42.278125</v>
      </c>
      <c r="F50" s="111">
        <f>D50/C50*100</f>
        <v>169.1125</v>
      </c>
    </row>
    <row r="51" spans="1:6" s="104" customFormat="1" ht="15">
      <c r="A51" s="56" t="s">
        <v>41</v>
      </c>
      <c r="B51" s="48">
        <f>B49+B50</f>
        <v>4661997.914</v>
      </c>
      <c r="C51" s="103">
        <f>C49+C50</f>
        <v>1498910.764</v>
      </c>
      <c r="D51" s="48">
        <f>D49+D50</f>
        <v>1356462.3509999998</v>
      </c>
      <c r="E51" s="46">
        <f t="shared" si="0"/>
        <v>29.09615954409884</v>
      </c>
      <c r="F51" s="47">
        <f>D51/C51*100</f>
        <v>90.4965381248006</v>
      </c>
    </row>
    <row r="52" spans="3:6" ht="12">
      <c r="C52" s="9"/>
      <c r="D52" s="22"/>
      <c r="E52" s="9"/>
      <c r="F52" s="9"/>
    </row>
    <row r="54" spans="1:2" ht="12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8">
      <selection activeCell="F37" sqref="F37"/>
    </sheetView>
  </sheetViews>
  <sheetFormatPr defaultColWidth="9.00390625" defaultRowHeight="12.75"/>
  <cols>
    <col min="1" max="1" width="44.7539062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97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102</v>
      </c>
      <c r="D4" s="29" t="s">
        <v>105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576260</v>
      </c>
      <c r="D7" s="45">
        <v>488381.022</v>
      </c>
      <c r="E7" s="46">
        <f>D7/B7*100</f>
        <v>24.75969498358415</v>
      </c>
      <c r="F7" s="47">
        <f>D7/C7*100</f>
        <v>84.75011661402839</v>
      </c>
    </row>
    <row r="8" spans="1:6" ht="15">
      <c r="A8" s="79" t="s">
        <v>1</v>
      </c>
      <c r="B8" s="48">
        <v>1273.8</v>
      </c>
      <c r="C8" s="44">
        <v>850</v>
      </c>
      <c r="D8" s="45">
        <v>561.614</v>
      </c>
      <c r="E8" s="46">
        <f aca="true" t="shared" si="0" ref="E8:E40">D8/B8*100</f>
        <v>44.089653006751455</v>
      </c>
      <c r="F8" s="47">
        <f aca="true" t="shared" si="1" ref="F8:F40">D8/C8*100</f>
        <v>66.07223529411766</v>
      </c>
    </row>
    <row r="9" spans="1:6" ht="15">
      <c r="A9" s="80" t="s">
        <v>58</v>
      </c>
      <c r="B9" s="48">
        <v>164460</v>
      </c>
      <c r="C9" s="48">
        <v>49590</v>
      </c>
      <c r="D9" s="45">
        <v>48591.664</v>
      </c>
      <c r="E9" s="46">
        <f t="shared" si="0"/>
        <v>29.546189955004255</v>
      </c>
      <c r="F9" s="47">
        <f t="shared" si="1"/>
        <v>97.98681992337164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212614</v>
      </c>
      <c r="D10" s="49">
        <f>D11+D15+D16+D17</f>
        <v>206591.97500000003</v>
      </c>
      <c r="E10" s="46">
        <f t="shared" si="0"/>
        <v>31.994049278324976</v>
      </c>
      <c r="F10" s="47">
        <f t="shared" si="1"/>
        <v>97.16762536803787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105973</v>
      </c>
      <c r="D11" s="52">
        <f>SUM(D12:D14)</f>
        <v>92077.75700000001</v>
      </c>
      <c r="E11" s="46">
        <f t="shared" si="0"/>
        <v>28.345572281738708</v>
      </c>
      <c r="F11" s="47">
        <f t="shared" si="1"/>
        <v>86.88794032442227</v>
      </c>
    </row>
    <row r="12" spans="1:6" s="13" customFormat="1" ht="30.75">
      <c r="A12" s="82" t="s">
        <v>17</v>
      </c>
      <c r="B12" s="51">
        <v>35440</v>
      </c>
      <c r="C12" s="51">
        <v>14825</v>
      </c>
      <c r="D12" s="53">
        <v>10827.468</v>
      </c>
      <c r="E12" s="46">
        <f t="shared" si="0"/>
        <v>30.551546275395037</v>
      </c>
      <c r="F12" s="47">
        <f t="shared" si="1"/>
        <v>73.03519730185498</v>
      </c>
    </row>
    <row r="13" spans="1:6" s="13" customFormat="1" ht="15">
      <c r="A13" s="83" t="s">
        <v>55</v>
      </c>
      <c r="B13" s="51">
        <v>284900</v>
      </c>
      <c r="C13" s="51">
        <v>90020</v>
      </c>
      <c r="D13" s="53">
        <v>80206.743</v>
      </c>
      <c r="E13" s="46">
        <f t="shared" si="0"/>
        <v>28.152594945594945</v>
      </c>
      <c r="F13" s="47">
        <f t="shared" si="1"/>
        <v>89.09880359920018</v>
      </c>
    </row>
    <row r="14" spans="1:6" s="13" customFormat="1" ht="15">
      <c r="A14" s="81" t="s">
        <v>14</v>
      </c>
      <c r="B14" s="51">
        <v>4500</v>
      </c>
      <c r="C14" s="51">
        <v>1128</v>
      </c>
      <c r="D14" s="75">
        <v>1043.546</v>
      </c>
      <c r="E14" s="46">
        <f t="shared" si="0"/>
        <v>23.189911111111112</v>
      </c>
      <c r="F14" s="47">
        <f t="shared" si="1"/>
        <v>92.51294326241135</v>
      </c>
    </row>
    <row r="15" spans="1:6" s="13" customFormat="1" ht="15">
      <c r="A15" s="84" t="s">
        <v>2</v>
      </c>
      <c r="B15" s="51">
        <v>550</v>
      </c>
      <c r="C15" s="51">
        <v>121</v>
      </c>
      <c r="D15" s="53">
        <v>121.966</v>
      </c>
      <c r="E15" s="46">
        <f t="shared" si="0"/>
        <v>22.17563636363636</v>
      </c>
      <c r="F15" s="47">
        <f t="shared" si="1"/>
        <v>100.798347107438</v>
      </c>
    </row>
    <row r="16" spans="1:6" s="13" customFormat="1" ht="54" customHeight="1">
      <c r="A16" s="84" t="s">
        <v>99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106520</v>
      </c>
      <c r="D17" s="53">
        <v>114388.373</v>
      </c>
      <c r="E17" s="46">
        <f t="shared" si="0"/>
        <v>35.70954109824244</v>
      </c>
      <c r="F17" s="47">
        <f t="shared" si="1"/>
        <v>107.38675647765679</v>
      </c>
    </row>
    <row r="18" spans="1:6" ht="30.75" customHeight="1">
      <c r="A18" s="80" t="s">
        <v>9</v>
      </c>
      <c r="B18" s="48">
        <v>500</v>
      </c>
      <c r="C18" s="48">
        <v>160</v>
      </c>
      <c r="D18" s="43">
        <v>343.118</v>
      </c>
      <c r="E18" s="46">
        <f t="shared" si="0"/>
        <v>68.6236</v>
      </c>
      <c r="F18" s="47" t="s">
        <v>106</v>
      </c>
    </row>
    <row r="19" spans="1:6" ht="30.75">
      <c r="A19" s="85" t="s">
        <v>54</v>
      </c>
      <c r="B19" s="48">
        <v>33900</v>
      </c>
      <c r="C19" s="48">
        <v>12091</v>
      </c>
      <c r="D19" s="45">
        <v>6781.103</v>
      </c>
      <c r="E19" s="46">
        <f t="shared" si="0"/>
        <v>20.003253687315635</v>
      </c>
      <c r="F19" s="47">
        <f t="shared" si="1"/>
        <v>56.08388884294103</v>
      </c>
    </row>
    <row r="20" spans="1:6" ht="61.5">
      <c r="A20" s="85" t="s">
        <v>18</v>
      </c>
      <c r="B20" s="48">
        <v>10500</v>
      </c>
      <c r="C20" s="48">
        <v>3400</v>
      </c>
      <c r="D20" s="45">
        <v>3911.816</v>
      </c>
      <c r="E20" s="46">
        <f t="shared" si="0"/>
        <v>37.25539047619048</v>
      </c>
      <c r="F20" s="47">
        <f t="shared" si="1"/>
        <v>115.05341176470587</v>
      </c>
    </row>
    <row r="21" spans="1:6" ht="18" customHeight="1">
      <c r="A21" s="85" t="s">
        <v>3</v>
      </c>
      <c r="B21" s="48">
        <v>565</v>
      </c>
      <c r="C21" s="48">
        <v>138.5</v>
      </c>
      <c r="D21" s="45">
        <v>120.506</v>
      </c>
      <c r="E21" s="46">
        <f t="shared" si="0"/>
        <v>21.32849557522124</v>
      </c>
      <c r="F21" s="47">
        <f t="shared" si="1"/>
        <v>87.00794223826715</v>
      </c>
    </row>
    <row r="22" spans="1:6" ht="15" customHeight="1">
      <c r="A22" s="86" t="s">
        <v>15</v>
      </c>
      <c r="B22" s="48">
        <v>6220</v>
      </c>
      <c r="C22" s="48">
        <v>1913</v>
      </c>
      <c r="D22" s="43">
        <v>6825.08</v>
      </c>
      <c r="E22" s="46">
        <f t="shared" si="0"/>
        <v>109.72797427652733</v>
      </c>
      <c r="F22" s="47" t="s">
        <v>107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857016.5</v>
      </c>
      <c r="D23" s="58">
        <f>D7+D8+D9+D10+D18+D19+D20+D21+D22</f>
        <v>762107.8980000002</v>
      </c>
      <c r="E23" s="77">
        <f t="shared" si="0"/>
        <v>26.87620857047701</v>
      </c>
      <c r="F23" s="78">
        <f t="shared" si="1"/>
        <v>88.92569722986666</v>
      </c>
    </row>
    <row r="24" spans="1:6" s="2" customFormat="1" ht="15">
      <c r="A24" s="86" t="s">
        <v>47</v>
      </c>
      <c r="B24" s="48">
        <f>SUM(B26:B39)</f>
        <v>1799675.1140000003</v>
      </c>
      <c r="C24" s="44">
        <f>SUM(C26:C39)</f>
        <v>638939.2639999999</v>
      </c>
      <c r="D24" s="44">
        <f>SUM(D26:D39)</f>
        <v>590718.3459999998</v>
      </c>
      <c r="E24" s="46">
        <f t="shared" si="0"/>
        <v>32.82361029525242</v>
      </c>
      <c r="F24" s="47">
        <f t="shared" si="1"/>
        <v>92.45297312014932</v>
      </c>
    </row>
    <row r="25" spans="1:6" s="2" customFormat="1" ht="30.75">
      <c r="A25" s="73" t="s">
        <v>93</v>
      </c>
      <c r="B25" s="48">
        <v>867915.6</v>
      </c>
      <c r="C25" s="44">
        <v>286890.8</v>
      </c>
      <c r="D25" s="44">
        <v>286890.8</v>
      </c>
      <c r="E25" s="46">
        <f t="shared" si="0"/>
        <v>33.055149602104166</v>
      </c>
      <c r="F25" s="47">
        <f t="shared" si="1"/>
        <v>100</v>
      </c>
    </row>
    <row r="26" spans="1:6" s="2" customFormat="1" ht="46.5">
      <c r="A26" s="88" t="s">
        <v>4</v>
      </c>
      <c r="B26" s="96">
        <v>494149.2</v>
      </c>
      <c r="C26" s="96">
        <v>152198</v>
      </c>
      <c r="D26" s="60">
        <v>152198</v>
      </c>
      <c r="E26" s="46">
        <f t="shared" si="0"/>
        <v>30.800009389876582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119536.5</v>
      </c>
      <c r="D27" s="60">
        <v>119536.5</v>
      </c>
      <c r="E27" s="46">
        <f t="shared" si="0"/>
        <v>33.33327756245571</v>
      </c>
      <c r="F27" s="47">
        <f t="shared" si="1"/>
        <v>100</v>
      </c>
      <c r="G27" s="20"/>
    </row>
    <row r="28" spans="1:7" s="2" customFormat="1" ht="78.75" customHeight="1">
      <c r="A28" s="73" t="s">
        <v>95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141440.251</v>
      </c>
      <c r="D29" s="60">
        <v>116082.23</v>
      </c>
      <c r="E29" s="46">
        <f t="shared" si="0"/>
        <v>52.174930984607606</v>
      </c>
      <c r="F29" s="47">
        <f t="shared" si="1"/>
        <v>82.07156674234126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406.4</v>
      </c>
      <c r="D30" s="60">
        <v>406.321</v>
      </c>
      <c r="E30" s="46">
        <f t="shared" si="0"/>
        <v>37.352546423975</v>
      </c>
      <c r="F30" s="47">
        <f t="shared" si="1"/>
        <v>99.98056102362206</v>
      </c>
      <c r="G30" s="20"/>
    </row>
    <row r="31" spans="1:6" s="2" customFormat="1" ht="294">
      <c r="A31" s="81" t="s">
        <v>67</v>
      </c>
      <c r="B31" s="101">
        <v>647626.4</v>
      </c>
      <c r="C31" s="101">
        <v>187265.323</v>
      </c>
      <c r="D31" s="60">
        <v>165566.11</v>
      </c>
      <c r="E31" s="46">
        <f t="shared" si="0"/>
        <v>25.56506498190932</v>
      </c>
      <c r="F31" s="47">
        <f t="shared" si="1"/>
        <v>88.41258346586676</v>
      </c>
    </row>
    <row r="32" spans="1:6" s="2" customFormat="1" ht="240.75" customHeight="1">
      <c r="A32" s="107" t="s">
        <v>79</v>
      </c>
      <c r="B32" s="101">
        <v>5317</v>
      </c>
      <c r="C32" s="101">
        <v>1902.289</v>
      </c>
      <c r="D32" s="60">
        <v>1877.428</v>
      </c>
      <c r="E32" s="46">
        <f t="shared" si="0"/>
        <v>35.30991160428813</v>
      </c>
      <c r="F32" s="47">
        <f t="shared" si="1"/>
        <v>98.6931007854222</v>
      </c>
    </row>
    <row r="33" spans="1:6" s="2" customFormat="1" ht="70.5" customHeight="1">
      <c r="A33" s="90" t="s">
        <v>76</v>
      </c>
      <c r="B33" s="101">
        <v>2081.514</v>
      </c>
      <c r="C33" s="59">
        <v>697.546</v>
      </c>
      <c r="D33" s="60">
        <v>697.546</v>
      </c>
      <c r="E33" s="46">
        <f t="shared" si="0"/>
        <v>33.51147289905329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996.02</v>
      </c>
      <c r="C35" s="101">
        <v>664.152</v>
      </c>
      <c r="D35" s="60">
        <v>1498.481</v>
      </c>
      <c r="E35" s="46">
        <f t="shared" si="0"/>
        <v>150.4468785767354</v>
      </c>
      <c r="F35" s="47" t="s">
        <v>109</v>
      </c>
    </row>
    <row r="36" spans="1:6" s="2" customFormat="1" ht="66.75" customHeight="1">
      <c r="A36" s="90" t="s">
        <v>68</v>
      </c>
      <c r="B36" s="96">
        <v>41301</v>
      </c>
      <c r="C36" s="96">
        <v>13563.313</v>
      </c>
      <c r="D36" s="60">
        <v>11978.063</v>
      </c>
      <c r="E36" s="46">
        <f t="shared" si="0"/>
        <v>29.001871625384375</v>
      </c>
      <c r="F36" s="117">
        <f t="shared" si="1"/>
        <v>88.31222135771696</v>
      </c>
    </row>
    <row r="37" spans="1:7" s="2" customFormat="1" ht="66.75" customHeight="1">
      <c r="A37" s="90" t="s">
        <v>101</v>
      </c>
      <c r="B37" s="96">
        <v>200</v>
      </c>
      <c r="C37" s="96"/>
      <c r="D37" s="60"/>
      <c r="E37" s="116"/>
      <c r="F37" s="47"/>
      <c r="G37" s="115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118">
        <f t="shared" si="1"/>
        <v>99.96939877224914</v>
      </c>
    </row>
    <row r="39" spans="1:6" ht="17.25" customHeight="1">
      <c r="A39" s="91" t="s">
        <v>70</v>
      </c>
      <c r="B39" s="96">
        <v>7421.48</v>
      </c>
      <c r="C39" s="96">
        <v>2867.49</v>
      </c>
      <c r="D39" s="60">
        <v>2480.659</v>
      </c>
      <c r="E39" s="46">
        <f t="shared" si="0"/>
        <v>33.42539493470306</v>
      </c>
      <c r="F39" s="47">
        <f t="shared" si="1"/>
        <v>86.50976986842153</v>
      </c>
    </row>
    <row r="40" spans="1:6" ht="15">
      <c r="A40" s="92" t="s">
        <v>11</v>
      </c>
      <c r="B40" s="58">
        <f>B23+B24</f>
        <v>4635297.914</v>
      </c>
      <c r="C40" s="61">
        <f>C23+C24</f>
        <v>1495955.764</v>
      </c>
      <c r="D40" s="62">
        <f>D23+D24</f>
        <v>1352826.244</v>
      </c>
      <c r="E40" s="77">
        <f t="shared" si="0"/>
        <v>29.185313848200696</v>
      </c>
      <c r="F40" s="78">
        <f t="shared" si="1"/>
        <v>90.43223580239503</v>
      </c>
    </row>
    <row r="41" spans="1:6" ht="1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365</v>
      </c>
      <c r="D42" s="63">
        <v>235.109</v>
      </c>
      <c r="E42" s="102">
        <f>D42/B42*100</f>
        <v>26.123222222222225</v>
      </c>
      <c r="F42" s="47">
        <f>D42/C42*100</f>
        <v>64.41342465753425</v>
      </c>
    </row>
    <row r="43" spans="1:6" s="19" customFormat="1" ht="66.75" customHeight="1">
      <c r="A43" s="85" t="s">
        <v>16</v>
      </c>
      <c r="B43" s="48">
        <v>1200</v>
      </c>
      <c r="C43" s="48">
        <v>190</v>
      </c>
      <c r="D43" s="48">
        <v>272.565</v>
      </c>
      <c r="E43" s="102">
        <f>D43/B43*100</f>
        <v>22.713749999999997</v>
      </c>
      <c r="F43" s="47">
        <f>D43/C43*100</f>
        <v>143.45526315789473</v>
      </c>
    </row>
    <row r="44" spans="1:6" s="24" customFormat="1" ht="77.25">
      <c r="A44" s="85" t="s">
        <v>88</v>
      </c>
      <c r="B44" s="48">
        <v>200</v>
      </c>
      <c r="C44" s="48">
        <v>50</v>
      </c>
      <c r="D44" s="48">
        <v>111.675</v>
      </c>
      <c r="E44" s="102">
        <f>D44/B44*100</f>
        <v>55.8375</v>
      </c>
      <c r="F44" s="47" t="s">
        <v>108</v>
      </c>
    </row>
    <row r="45" spans="1:6" ht="30.75" customHeight="1">
      <c r="A45" s="85" t="s">
        <v>5</v>
      </c>
      <c r="B45" s="48">
        <v>12700</v>
      </c>
      <c r="C45" s="48">
        <v>1050</v>
      </c>
      <c r="D45" s="48">
        <v>1338.748</v>
      </c>
      <c r="E45" s="102">
        <f>D45/B45*100</f>
        <v>10.541322834645669</v>
      </c>
      <c r="F45" s="47">
        <f>D45/C45*100</f>
        <v>127.49980952380953</v>
      </c>
    </row>
    <row r="46" spans="1:6" ht="63" customHeight="1">
      <c r="A46" s="93" t="s">
        <v>92</v>
      </c>
      <c r="B46" s="48">
        <v>4500</v>
      </c>
      <c r="C46" s="48"/>
      <c r="D46" s="48"/>
      <c r="E46" s="102"/>
      <c r="F46" s="47"/>
    </row>
    <row r="47" spans="1:6" ht="15">
      <c r="A47" s="85" t="s">
        <v>84</v>
      </c>
      <c r="B47" s="48">
        <v>4000</v>
      </c>
      <c r="C47" s="48">
        <v>500</v>
      </c>
      <c r="D47" s="48">
        <v>325.11</v>
      </c>
      <c r="E47" s="102">
        <f>D47/B47*100</f>
        <v>8.12775</v>
      </c>
      <c r="F47" s="47">
        <f>D47/C47*100</f>
        <v>65.022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2155</v>
      </c>
      <c r="D48" s="58">
        <f>SUM(D42:D47)</f>
        <v>2283.207</v>
      </c>
      <c r="E48" s="105">
        <f>D48/B48*100</f>
        <v>9.715774468085106</v>
      </c>
      <c r="F48" s="78">
        <f>D48/C48*100</f>
        <v>105.9492807424594</v>
      </c>
    </row>
    <row r="49" spans="1:6" s="24" customFormat="1" ht="15">
      <c r="A49" s="74" t="s">
        <v>86</v>
      </c>
      <c r="B49" s="58">
        <f>B40+B48</f>
        <v>4658797.914</v>
      </c>
      <c r="C49" s="58">
        <f>C40+C48</f>
        <v>1498110.764</v>
      </c>
      <c r="D49" s="58">
        <f>D40+D48</f>
        <v>1355109.451</v>
      </c>
      <c r="E49" s="77">
        <f>D49/B49*100</f>
        <v>29.087105215012766</v>
      </c>
      <c r="F49" s="78">
        <f>D49/C49*100</f>
        <v>90.45455673663392</v>
      </c>
    </row>
    <row r="50" spans="1:6" s="24" customFormat="1" ht="48" customHeight="1">
      <c r="A50" s="114" t="s">
        <v>56</v>
      </c>
      <c r="B50" s="103">
        <v>3200</v>
      </c>
      <c r="C50" s="103">
        <v>800</v>
      </c>
      <c r="D50" s="44">
        <v>1352.9</v>
      </c>
      <c r="E50" s="46">
        <f>D50/B50*100</f>
        <v>42.278125</v>
      </c>
      <c r="F50" s="111">
        <f>D50/C50*100</f>
        <v>169.1125</v>
      </c>
    </row>
    <row r="51" spans="1:6" ht="15">
      <c r="A51" s="106" t="s">
        <v>13</v>
      </c>
      <c r="B51" s="48">
        <f>B49+B50</f>
        <v>4661997.914</v>
      </c>
      <c r="C51" s="103">
        <f>C49+C50</f>
        <v>1498910.764</v>
      </c>
      <c r="D51" s="48">
        <f>D49+D50</f>
        <v>1356462.3509999998</v>
      </c>
      <c r="E51" s="46">
        <f>D51/B51*100</f>
        <v>29.09615954409884</v>
      </c>
      <c r="F51" s="47">
        <f>D51/C51*100</f>
        <v>90.4965381248006</v>
      </c>
    </row>
    <row r="52" spans="1:6" ht="1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2019-04-15T08:48:20Z</cp:lastPrinted>
  <dcterms:created xsi:type="dcterms:W3CDTF">2004-07-02T06:40:36Z</dcterms:created>
  <dcterms:modified xsi:type="dcterms:W3CDTF">2019-04-15T08:55:13Z</dcterms:modified>
  <cp:category/>
  <cp:version/>
  <cp:contentType/>
  <cp:contentStatus/>
</cp:coreProperties>
</file>