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<sst xmlns="http://schemas.openxmlformats.org/spreadsheetml/2006/main" count="67" uniqueCount="64">
  <si>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</si>
  <si>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</si>
  <si>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</si>
  <si>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</si>
  <si>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</si>
  <si>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</si>
  <si>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</si>
  <si>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</si>
  <si>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</si>
  <si>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</si>
  <si>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</si>
  <si>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</si>
  <si>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</si>
  <si>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</si>
  <si>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</si>
  <si>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</si>
  <si>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</si>
  <si>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</si>
  <si>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</si>
  <si>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</si>
  <si>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</si>
  <si>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</si>
  <si>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</si>
  <si>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</si>
  <si>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</si>
  <si>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</si>
  <si>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</si>
  <si>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</si>
  <si>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</si>
  <si>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</si>
  <si>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</si>
  <si>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</si>
  <si>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</si>
  <si>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</si>
  <si>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</si>
  <si>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</si>
  <si>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</si>
  <si>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</si>
  <si>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</si>
  <si>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</si>
  <si>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</si>
  <si>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</si>
  <si>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</si>
  <si>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</si>
  <si>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</si>
  <si>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</si>
  <si>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</si>
  <si>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</si>
  <si>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</si>
  <si>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</si>
  <si>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</si>
  <si>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</si>
  <si>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в 1,8р.б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</si>
  <si>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</si>
  <si>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листопад  з урахуванням змін, 
тис. грн.</t>
  </si>
  <si>
    <t>у 1,6 р.б.</t>
  </si>
  <si>
    <t>в 1,4р.б</t>
  </si>
  <si>
    <t>у 8,0 р.б</t>
  </si>
  <si>
    <t>у 8,7 р.б</t>
  </si>
  <si>
    <t>у 3,5 р.б</t>
  </si>
  <si>
    <t>у 3,6 р.б</t>
  </si>
  <si>
    <t>у 1,9 р.б.</t>
  </si>
  <si>
    <t>Надійшло           з 01 січня            по 15 листопада             тис. грн.</t>
  </si>
  <si>
    <t>у 1,4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</si>
</sst>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375" style="0" customWidth="1"/>
    <col min="7" max="7" width="12.625" style="0" customWidth="1"/>
  </cols>
  <sheetData>
    <row r="1" spans="1:7" ht="32.25" customHeight="1">
      <c r="A1" s="78" t="s">
        <v>53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54</v>
      </c>
      <c r="D3" s="54" t="s">
        <v>62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2180800</v>
      </c>
      <c r="D6" s="11">
        <v>2031643.88</v>
      </c>
      <c r="E6" s="11">
        <f>D6-C6</f>
        <v>-149156.1200000001</v>
      </c>
      <c r="F6" s="37">
        <f>D6/B6*100</f>
        <v>83.09042084168337</v>
      </c>
      <c r="G6" s="45">
        <f>D6/C6*100</f>
        <v>93.1604860601614</v>
      </c>
    </row>
    <row r="7" spans="1:7" ht="15" customHeight="1">
      <c r="A7" s="62" t="s">
        <v>22</v>
      </c>
      <c r="B7" s="11">
        <v>1910</v>
      </c>
      <c r="C7" s="9">
        <v>1881.5</v>
      </c>
      <c r="D7" s="11">
        <v>1935.028</v>
      </c>
      <c r="E7" s="11">
        <f aca="true" t="shared" si="0" ref="E7:E52">D7-C7</f>
        <v>53.52800000000002</v>
      </c>
      <c r="F7" s="37">
        <f>D7/B7*100</f>
        <v>101.3103664921466</v>
      </c>
      <c r="G7" s="45">
        <f>D7/C7*100</f>
        <v>102.84496412436886</v>
      </c>
    </row>
    <row r="8" spans="1:7" ht="15.75">
      <c r="A8" s="23" t="s">
        <v>26</v>
      </c>
      <c r="B8" s="11">
        <v>220700</v>
      </c>
      <c r="C8" s="11">
        <v>202500</v>
      </c>
      <c r="D8" s="11">
        <v>189656.211</v>
      </c>
      <c r="E8" s="11">
        <f t="shared" si="0"/>
        <v>-12843.78899999999</v>
      </c>
      <c r="F8" s="37">
        <f aca="true" t="shared" si="1" ref="F8:F53">D8/B8*100</f>
        <v>85.93394245582239</v>
      </c>
      <c r="G8" s="45">
        <f>D8/C8*100</f>
        <v>93.65738814814816</v>
      </c>
    </row>
    <row r="9" spans="1:7" ht="15.75">
      <c r="A9" s="62" t="s">
        <v>19</v>
      </c>
      <c r="B9" s="11">
        <f>B10+B14+B15</f>
        <v>904740.5</v>
      </c>
      <c r="C9" s="11">
        <f>C10+C14+C15</f>
        <v>847757.6</v>
      </c>
      <c r="D9" s="11">
        <f>D10+D14+D15</f>
        <v>811432.321</v>
      </c>
      <c r="E9" s="11">
        <f t="shared" si="0"/>
        <v>-36325.27899999998</v>
      </c>
      <c r="F9" s="37">
        <f t="shared" si="1"/>
        <v>89.68674675224553</v>
      </c>
      <c r="G9" s="45">
        <f aca="true" t="shared" si="2" ref="G9:G35">D9/C9*100</f>
        <v>95.71513378352492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374825.6</v>
      </c>
      <c r="D10" s="64">
        <f>SUM(D11:D13)</f>
        <v>351984.72</v>
      </c>
      <c r="E10" s="11">
        <f t="shared" si="0"/>
        <v>-22840.880000000005</v>
      </c>
      <c r="F10" s="37">
        <f t="shared" si="1"/>
        <v>86.79183480232425</v>
      </c>
      <c r="G10" s="45">
        <f t="shared" si="2"/>
        <v>93.90626467349081</v>
      </c>
    </row>
    <row r="11" spans="1:7" s="42" customFormat="1" ht="17.25" customHeight="1">
      <c r="A11" s="65" t="s">
        <v>20</v>
      </c>
      <c r="B11" s="66">
        <v>52425.5</v>
      </c>
      <c r="C11" s="66">
        <v>50415.6</v>
      </c>
      <c r="D11" s="70">
        <v>56886.087</v>
      </c>
      <c r="E11" s="41">
        <f t="shared" si="0"/>
        <v>6470.487000000001</v>
      </c>
      <c r="F11" s="67">
        <f t="shared" si="1"/>
        <v>108.50843005789169</v>
      </c>
      <c r="G11" s="68">
        <f t="shared" si="2"/>
        <v>112.83429533715754</v>
      </c>
    </row>
    <row r="12" spans="1:7" s="3" customFormat="1" ht="15" customHeight="1">
      <c r="A12" s="65" t="s">
        <v>4</v>
      </c>
      <c r="B12" s="12">
        <v>349425</v>
      </c>
      <c r="C12" s="12">
        <v>320960</v>
      </c>
      <c r="D12" s="11">
        <v>293514.511</v>
      </c>
      <c r="E12" s="11">
        <f t="shared" si="0"/>
        <v>-27445.489</v>
      </c>
      <c r="F12" s="37">
        <f>D12/B12*100</f>
        <v>83.99928768691422</v>
      </c>
      <c r="G12" s="45">
        <f t="shared" si="2"/>
        <v>91.44893787387836</v>
      </c>
    </row>
    <row r="13" spans="1:7" s="3" customFormat="1" ht="17.25" customHeight="1">
      <c r="A13" s="65" t="s">
        <v>5</v>
      </c>
      <c r="B13" s="12">
        <v>3700</v>
      </c>
      <c r="C13" s="12">
        <v>3450</v>
      </c>
      <c r="D13" s="11">
        <v>1584.122</v>
      </c>
      <c r="E13" s="11">
        <f t="shared" si="0"/>
        <v>-1865.878</v>
      </c>
      <c r="F13" s="37">
        <f t="shared" si="1"/>
        <v>42.814108108108115</v>
      </c>
      <c r="G13" s="45">
        <f t="shared" si="2"/>
        <v>45.91657971014493</v>
      </c>
    </row>
    <row r="14" spans="1:7" s="3" customFormat="1" ht="15.75" customHeight="1">
      <c r="A14" s="69" t="s">
        <v>6</v>
      </c>
      <c r="B14" s="12">
        <v>1950</v>
      </c>
      <c r="C14" s="12">
        <v>1897</v>
      </c>
      <c r="D14" s="12">
        <v>2708.425</v>
      </c>
      <c r="E14" s="11">
        <f t="shared" si="0"/>
        <v>811.4250000000002</v>
      </c>
      <c r="F14" s="37">
        <f t="shared" si="1"/>
        <v>138.89358974358976</v>
      </c>
      <c r="G14" s="45" t="s">
        <v>63</v>
      </c>
    </row>
    <row r="15" spans="1:9" s="3" customFormat="1" ht="17.25" customHeight="1">
      <c r="A15" s="69" t="s">
        <v>34</v>
      </c>
      <c r="B15" s="12">
        <v>497240</v>
      </c>
      <c r="C15" s="12">
        <v>471035</v>
      </c>
      <c r="D15" s="12">
        <v>456739.176</v>
      </c>
      <c r="E15" s="11">
        <f t="shared" si="0"/>
        <v>-14295.824000000022</v>
      </c>
      <c r="F15" s="37">
        <f t="shared" si="1"/>
        <v>91.85487410505992</v>
      </c>
      <c r="G15" s="45">
        <f t="shared" si="2"/>
        <v>96.96501873533813</v>
      </c>
      <c r="I15" s="73"/>
    </row>
    <row r="16" spans="1:7" ht="17.25" customHeight="1">
      <c r="A16" s="23" t="s">
        <v>8</v>
      </c>
      <c r="B16" s="11">
        <v>2050</v>
      </c>
      <c r="C16" s="11">
        <v>1534.2</v>
      </c>
      <c r="D16" s="33">
        <v>2388.009</v>
      </c>
      <c r="E16" s="11">
        <f t="shared" si="0"/>
        <v>853.809</v>
      </c>
      <c r="F16" s="37">
        <f t="shared" si="1"/>
        <v>116.48824390243901</v>
      </c>
      <c r="G16" s="45" t="s">
        <v>55</v>
      </c>
    </row>
    <row r="17" spans="1:7" ht="16.5" customHeight="1">
      <c r="A17" s="23" t="s">
        <v>25</v>
      </c>
      <c r="B17" s="11">
        <v>21100</v>
      </c>
      <c r="C17" s="11">
        <v>19265.3</v>
      </c>
      <c r="D17" s="11">
        <v>18625.606</v>
      </c>
      <c r="E17" s="11">
        <f t="shared" si="0"/>
        <v>-639.6939999999995</v>
      </c>
      <c r="F17" s="37">
        <f t="shared" si="1"/>
        <v>88.27301421800948</v>
      </c>
      <c r="G17" s="45">
        <f t="shared" si="2"/>
        <v>96.67955339392587</v>
      </c>
    </row>
    <row r="18" spans="1:7" ht="31.5" customHeight="1">
      <c r="A18" s="23" t="s">
        <v>36</v>
      </c>
      <c r="B18" s="11">
        <v>10500</v>
      </c>
      <c r="C18" s="11">
        <v>9625</v>
      </c>
      <c r="D18" s="11">
        <v>10888.958</v>
      </c>
      <c r="E18" s="11">
        <f t="shared" si="0"/>
        <v>1263.9580000000005</v>
      </c>
      <c r="F18" s="37">
        <f t="shared" si="1"/>
        <v>103.70436190476191</v>
      </c>
      <c r="G18" s="45">
        <f t="shared" si="2"/>
        <v>113.13203116883118</v>
      </c>
    </row>
    <row r="19" spans="1:7" ht="15.75" customHeight="1">
      <c r="A19" s="13" t="s">
        <v>9</v>
      </c>
      <c r="B19" s="11">
        <v>499.988</v>
      </c>
      <c r="C19" s="11">
        <v>449.888</v>
      </c>
      <c r="D19" s="11">
        <v>438.785</v>
      </c>
      <c r="E19" s="11">
        <f t="shared" si="0"/>
        <v>-11.102999999999952</v>
      </c>
      <c r="F19" s="37">
        <f t="shared" si="1"/>
        <v>87.75910621854925</v>
      </c>
      <c r="G19" s="10">
        <f t="shared" si="2"/>
        <v>97.53205242193613</v>
      </c>
    </row>
    <row r="20" spans="1:7" ht="17.25" customHeight="1">
      <c r="A20" s="14" t="s">
        <v>10</v>
      </c>
      <c r="B20" s="11">
        <v>11303</v>
      </c>
      <c r="C20" s="33">
        <v>10548</v>
      </c>
      <c r="D20" s="33">
        <v>16666.41</v>
      </c>
      <c r="E20" s="11">
        <f t="shared" si="0"/>
        <v>6118.41</v>
      </c>
      <c r="F20" s="37">
        <f t="shared" si="1"/>
        <v>147.4512076439883</v>
      </c>
      <c r="G20" s="45" t="s">
        <v>55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3274361.488</v>
      </c>
      <c r="D21" s="16">
        <f>D6+D7+D8+D9+D16+D17+D18+D19+D20</f>
        <v>3083675.2080000006</v>
      </c>
      <c r="E21" s="16">
        <f t="shared" si="0"/>
        <v>-190686.27999999933</v>
      </c>
      <c r="F21" s="38">
        <f t="shared" si="1"/>
        <v>85.23376088466848</v>
      </c>
      <c r="G21" s="28">
        <f t="shared" si="2"/>
        <v>94.17638276351485</v>
      </c>
    </row>
    <row r="22" spans="1:7" ht="15.75" customHeight="1">
      <c r="A22" s="14" t="s">
        <v>12</v>
      </c>
      <c r="B22" s="16">
        <f>SUM(B23:B35)</f>
        <v>904152.9459999999</v>
      </c>
      <c r="C22" s="16">
        <f>SUM(C23:C35)</f>
        <v>810079.784</v>
      </c>
      <c r="D22" s="16">
        <f>SUM(D23:D35)</f>
        <v>822378.004</v>
      </c>
      <c r="E22" s="16">
        <f t="shared" si="0"/>
        <v>12298.219999999972</v>
      </c>
      <c r="F22" s="38">
        <f t="shared" si="1"/>
        <v>90.95562953571353</v>
      </c>
      <c r="G22" s="22">
        <f t="shared" si="2"/>
        <v>101.51814922960725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6292</v>
      </c>
      <c r="D24" s="11">
        <v>6292</v>
      </c>
      <c r="E24" s="11"/>
      <c r="F24" s="37">
        <f t="shared" si="1"/>
        <v>65.06385398893542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705859.8</v>
      </c>
      <c r="D25" s="12">
        <v>705859.8</v>
      </c>
      <c r="E25" s="11"/>
      <c r="F25" s="37">
        <f t="shared" si="1"/>
        <v>90.6673815312909</v>
      </c>
      <c r="G25" s="39">
        <f t="shared" si="2"/>
        <v>100</v>
      </c>
    </row>
    <row r="26" spans="1:7" ht="51" customHeight="1">
      <c r="A26" s="20" t="s">
        <v>41</v>
      </c>
      <c r="B26" s="12">
        <v>21168.297</v>
      </c>
      <c r="C26" s="12">
        <v>11795.157</v>
      </c>
      <c r="D26" s="12">
        <v>25746.157</v>
      </c>
      <c r="E26" s="11">
        <f t="shared" si="0"/>
        <v>13951</v>
      </c>
      <c r="F26" s="37">
        <f t="shared" si="1"/>
        <v>121.62601932503121</v>
      </c>
      <c r="G26" s="39">
        <f t="shared" si="2"/>
        <v>218.27735739337766</v>
      </c>
    </row>
    <row r="27" spans="1:7" ht="67.5" customHeight="1">
      <c r="A27" s="20" t="s">
        <v>44</v>
      </c>
      <c r="B27" s="12">
        <v>3173.644</v>
      </c>
      <c r="C27" s="12">
        <v>2310.842</v>
      </c>
      <c r="D27" s="12">
        <v>2310.842</v>
      </c>
      <c r="E27" s="11"/>
      <c r="F27" s="37">
        <f t="shared" si="1"/>
        <v>72.8135228778023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>
        <v>1661.975</v>
      </c>
      <c r="D28" s="12">
        <v>1661.975</v>
      </c>
      <c r="E28" s="11"/>
      <c r="F28" s="37">
        <f t="shared" si="1"/>
        <v>100</v>
      </c>
      <c r="G28" s="39">
        <f t="shared" si="2"/>
        <v>100</v>
      </c>
    </row>
    <row r="29" spans="1:7" ht="285" customHeight="1">
      <c r="A29" s="20" t="s">
        <v>49</v>
      </c>
      <c r="B29" s="12">
        <v>9755.217</v>
      </c>
      <c r="C29" s="12">
        <v>4755.217</v>
      </c>
      <c r="D29" s="12">
        <v>4755.217</v>
      </c>
      <c r="E29" s="11"/>
      <c r="F29" s="37">
        <f t="shared" si="1"/>
        <v>48.74537388558347</v>
      </c>
      <c r="G29" s="39">
        <f t="shared" si="2"/>
        <v>100</v>
      </c>
    </row>
    <row r="30" spans="1:7" ht="38.25" customHeight="1">
      <c r="A30" s="25" t="s">
        <v>29</v>
      </c>
      <c r="B30" s="34">
        <v>10365.566</v>
      </c>
      <c r="C30" s="34">
        <v>9428.643</v>
      </c>
      <c r="D30" s="36">
        <v>9428.643</v>
      </c>
      <c r="E30" s="11"/>
      <c r="F30" s="37">
        <f t="shared" si="1"/>
        <v>90.9611978738064</v>
      </c>
      <c r="G30" s="39">
        <f t="shared" si="2"/>
        <v>100</v>
      </c>
    </row>
    <row r="31" spans="1:7" ht="54.75" customHeight="1">
      <c r="A31" s="25" t="s">
        <v>28</v>
      </c>
      <c r="B31" s="34">
        <v>5429.191</v>
      </c>
      <c r="C31" s="34">
        <v>4377.841</v>
      </c>
      <c r="D31" s="36">
        <v>4377.841</v>
      </c>
      <c r="E31" s="11"/>
      <c r="F31" s="37">
        <f t="shared" si="1"/>
        <v>80.63523644682975</v>
      </c>
      <c r="G31" s="10">
        <f t="shared" si="2"/>
        <v>100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11535.77</v>
      </c>
      <c r="C34" s="35">
        <v>10721.223</v>
      </c>
      <c r="D34" s="36">
        <v>9068.443</v>
      </c>
      <c r="E34" s="11">
        <f t="shared" si="0"/>
        <v>-1652.7800000000007</v>
      </c>
      <c r="F34" s="37">
        <f>D34/B34*100</f>
        <v>78.61151011159203</v>
      </c>
      <c r="G34" s="10">
        <f t="shared" si="2"/>
        <v>84.58403486244059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4522056.433999999</v>
      </c>
      <c r="C36" s="16">
        <f>C21+C22</f>
        <v>4084441.272</v>
      </c>
      <c r="D36" s="18">
        <f>D21+D22</f>
        <v>3906053.2120000003</v>
      </c>
      <c r="E36" s="16">
        <f t="shared" si="0"/>
        <v>-178388.0599999996</v>
      </c>
      <c r="F36" s="38">
        <f>D36/B36*100</f>
        <v>86.3778077299422</v>
      </c>
      <c r="G36" s="22">
        <f>D36/C36*100</f>
        <v>95.63249785906092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677.8</v>
      </c>
      <c r="D38" s="43">
        <v>799.527</v>
      </c>
      <c r="E38" s="41">
        <f t="shared" si="0"/>
        <v>121.72700000000009</v>
      </c>
      <c r="F38" s="44">
        <f t="shared" si="1"/>
        <v>113.56917613636364</v>
      </c>
      <c r="G38" s="10">
        <f>D38/C38*100</f>
        <v>117.95913248745944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274.408</v>
      </c>
      <c r="E41" s="11">
        <f t="shared" si="0"/>
        <v>124.40800000000002</v>
      </c>
      <c r="F41" s="10" t="s">
        <v>56</v>
      </c>
      <c r="G41" s="10" t="s">
        <v>52</v>
      </c>
    </row>
    <row r="42" spans="1:7" s="4" customFormat="1" ht="34.5" customHeight="1">
      <c r="A42" s="13" t="s">
        <v>16</v>
      </c>
      <c r="B42" s="11"/>
      <c r="C42" s="11"/>
      <c r="D42" s="11">
        <v>364.991</v>
      </c>
      <c r="E42" s="11">
        <f t="shared" si="0"/>
        <v>364.991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5226.053</v>
      </c>
      <c r="E44" s="11">
        <f t="shared" si="0"/>
        <v>5226.053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1154.055</v>
      </c>
      <c r="E46" s="11">
        <f t="shared" si="0"/>
        <v>1154.055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910.2239999999999</v>
      </c>
      <c r="D47" s="16">
        <f>SUM(D38:D46)</f>
        <v>7901.731000000001</v>
      </c>
      <c r="E47" s="16">
        <f>D47-C47</f>
        <v>6991.5070000000005</v>
      </c>
      <c r="F47" s="22" t="s">
        <v>57</v>
      </c>
      <c r="G47" s="22" t="s">
        <v>58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2710.224</v>
      </c>
      <c r="D50" s="16">
        <f>D47+D48</f>
        <v>9701.731</v>
      </c>
      <c r="E50" s="16">
        <f>E47+E48</f>
        <v>6991.5070000000005</v>
      </c>
      <c r="F50" s="22" t="s">
        <v>59</v>
      </c>
      <c r="G50" s="22" t="s">
        <v>60</v>
      </c>
    </row>
    <row r="51" spans="1:7" s="30" customFormat="1" ht="21.75" customHeight="1">
      <c r="A51" s="21" t="s">
        <v>17</v>
      </c>
      <c r="B51" s="16">
        <f>B36+B50</f>
        <v>4524842.869999999</v>
      </c>
      <c r="C51" s="16">
        <f>C36+C50</f>
        <v>4087151.496</v>
      </c>
      <c r="D51" s="16">
        <f>D36+D50</f>
        <v>3915754.9430000004</v>
      </c>
      <c r="E51" s="16">
        <f>E36+E50</f>
        <v>-171396.55299999958</v>
      </c>
      <c r="F51" s="22">
        <f>D51/B51*100</f>
        <v>86.53902589550034</v>
      </c>
      <c r="G51" s="22">
        <f>D51/C51*100</f>
        <v>95.80645461349448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5691.03205</v>
      </c>
      <c r="E52" s="77">
        <f t="shared" si="0"/>
        <v>2691.03205</v>
      </c>
      <c r="F52" s="27">
        <f t="shared" si="1"/>
        <v>142.27580125</v>
      </c>
      <c r="G52" s="45" t="s">
        <v>61</v>
      </c>
    </row>
    <row r="53" spans="1:7" ht="23.25" customHeight="1">
      <c r="A53" s="29" t="s">
        <v>18</v>
      </c>
      <c r="B53" s="16">
        <f>B51+B52</f>
        <v>4528842.869999999</v>
      </c>
      <c r="C53" s="16">
        <f>C51+C52</f>
        <v>4090151.496</v>
      </c>
      <c r="D53" s="16">
        <f>D51+D52</f>
        <v>3921445.9750500005</v>
      </c>
      <c r="E53" s="16">
        <f>D53-C53</f>
        <v>-168705.52094999934</v>
      </c>
      <c r="F53" s="40">
        <f t="shared" si="1"/>
        <v>86.58825416590355</v>
      </c>
      <c r="G53" s="22">
        <f>D53/C53*100</f>
        <v>95.8753234173603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2021-11-15T14:40:55Z</dcterms:modified>
  <cp:category/>
  <cp:version/>
  <cp:contentType/>
  <cp:contentStatus/>
</cp:coreProperties>
</file>