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9040" windowHeight="15840" activeTab="1"/>
  </bookViews>
  <sheets>
    <sheet name="Укр" sheetId="2" r:id="rId1"/>
    <sheet name="Рус" sheetId="1" r:id="rId2"/>
    <sheet name="Лист1" sheetId="3" state="hidden" r:id="rId3"/>
  </sheets>
  <definedNames>
    <definedName name="_xlnm.Print_Area" localSheetId="0">Укр!$A$1:$G$44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3" i="2"/>
  <c r="E43"/>
  <c r="D41"/>
  <c r="C41"/>
  <c r="B41"/>
  <c r="E40"/>
  <c r="E39"/>
  <c r="G38"/>
  <c r="F38"/>
  <c r="E38"/>
  <c r="F37"/>
  <c r="E37"/>
  <c r="G36"/>
  <c r="F36"/>
  <c r="E36"/>
  <c r="E35"/>
  <c r="G34"/>
  <c r="F34"/>
  <c r="E34"/>
  <c r="E33"/>
  <c r="G31"/>
  <c r="F31"/>
  <c r="E31"/>
  <c r="G30"/>
  <c r="F30"/>
  <c r="E30"/>
  <c r="G29"/>
  <c r="F29"/>
  <c r="E29"/>
  <c r="G28"/>
  <c r="F28"/>
  <c r="E28"/>
  <c r="G27"/>
  <c r="F27"/>
  <c r="E27"/>
  <c r="G26"/>
  <c r="F26"/>
  <c r="E26"/>
  <c r="G25"/>
  <c r="F25"/>
  <c r="E25"/>
  <c r="G24"/>
  <c r="F24"/>
  <c r="E24"/>
  <c r="G23"/>
  <c r="F23"/>
  <c r="E23"/>
  <c r="D22"/>
  <c r="F22" s="1"/>
  <c r="C22"/>
  <c r="B22"/>
  <c r="G20"/>
  <c r="F20"/>
  <c r="E20"/>
  <c r="G19"/>
  <c r="F19"/>
  <c r="E19"/>
  <c r="G18"/>
  <c r="F18"/>
  <c r="E18"/>
  <c r="G17"/>
  <c r="F17"/>
  <c r="E17"/>
  <c r="E16"/>
  <c r="G15"/>
  <c r="F15"/>
  <c r="E15"/>
  <c r="G14"/>
  <c r="F14"/>
  <c r="E14"/>
  <c r="G13"/>
  <c r="F13"/>
  <c r="E13"/>
  <c r="G12"/>
  <c r="F12"/>
  <c r="E12"/>
  <c r="G11"/>
  <c r="F11"/>
  <c r="E11"/>
  <c r="D10"/>
  <c r="F10" s="1"/>
  <c r="C10"/>
  <c r="C9" s="1"/>
  <c r="C21" s="1"/>
  <c r="C32" s="1"/>
  <c r="C42" s="1"/>
  <c r="C44" s="1"/>
  <c r="B10"/>
  <c r="B9"/>
  <c r="B21" s="1"/>
  <c r="B32" s="1"/>
  <c r="B42" s="1"/>
  <c r="B44" s="1"/>
  <c r="G8"/>
  <c r="F8"/>
  <c r="E8"/>
  <c r="G7"/>
  <c r="F7"/>
  <c r="E7"/>
  <c r="G6"/>
  <c r="F6"/>
  <c r="E6"/>
  <c r="G14" i="1"/>
  <c r="G20"/>
  <c r="F41" i="2" l="1"/>
  <c r="E41"/>
  <c r="E22"/>
  <c r="E10"/>
  <c r="G41"/>
  <c r="G22"/>
  <c r="G10"/>
  <c r="D9"/>
  <c r="F43" i="1"/>
  <c r="E43"/>
  <c r="D41"/>
  <c r="C41"/>
  <c r="E41" s="1"/>
  <c r="B41"/>
  <c r="E40"/>
  <c r="E39"/>
  <c r="G38"/>
  <c r="F38"/>
  <c r="E38"/>
  <c r="F37"/>
  <c r="E37"/>
  <c r="G36"/>
  <c r="F36"/>
  <c r="E36"/>
  <c r="E35"/>
  <c r="G34"/>
  <c r="F34"/>
  <c r="E34"/>
  <c r="E33"/>
  <c r="G31"/>
  <c r="F31"/>
  <c r="E31"/>
  <c r="G30"/>
  <c r="F30"/>
  <c r="E30"/>
  <c r="G29"/>
  <c r="F29"/>
  <c r="E29"/>
  <c r="G28"/>
  <c r="F28"/>
  <c r="E28"/>
  <c r="G27"/>
  <c r="F27"/>
  <c r="E27"/>
  <c r="G26"/>
  <c r="F26"/>
  <c r="E26"/>
  <c r="G25"/>
  <c r="F25"/>
  <c r="E25"/>
  <c r="G24"/>
  <c r="F24"/>
  <c r="E24"/>
  <c r="G23"/>
  <c r="F23"/>
  <c r="E23"/>
  <c r="D22"/>
  <c r="C22"/>
  <c r="B22"/>
  <c r="F20"/>
  <c r="E20"/>
  <c r="G19"/>
  <c r="F19"/>
  <c r="E19"/>
  <c r="G18"/>
  <c r="F18"/>
  <c r="E18"/>
  <c r="G17"/>
  <c r="F17"/>
  <c r="E17"/>
  <c r="E16"/>
  <c r="G15"/>
  <c r="F15"/>
  <c r="E15"/>
  <c r="F14"/>
  <c r="E14"/>
  <c r="G13"/>
  <c r="F13"/>
  <c r="E13"/>
  <c r="G12"/>
  <c r="F12"/>
  <c r="E12"/>
  <c r="G11"/>
  <c r="F11"/>
  <c r="E11"/>
  <c r="D10"/>
  <c r="D9" s="1"/>
  <c r="D21" s="1"/>
  <c r="C10"/>
  <c r="B10"/>
  <c r="B9" s="1"/>
  <c r="B21" s="1"/>
  <c r="G8"/>
  <c r="F8"/>
  <c r="E8"/>
  <c r="G7"/>
  <c r="F7"/>
  <c r="E7"/>
  <c r="G6"/>
  <c r="F6"/>
  <c r="E6"/>
  <c r="E22" l="1"/>
  <c r="B32"/>
  <c r="B42" s="1"/>
  <c r="B44" s="1"/>
  <c r="E10"/>
  <c r="D21" i="2"/>
  <c r="E9"/>
  <c r="F9"/>
  <c r="G9"/>
  <c r="F22" i="1"/>
  <c r="F41"/>
  <c r="F21"/>
  <c r="D32"/>
  <c r="G10"/>
  <c r="G41"/>
  <c r="F10"/>
  <c r="C9"/>
  <c r="G9" s="1"/>
  <c r="G22"/>
  <c r="F9"/>
  <c r="F21" i="2" l="1"/>
  <c r="G21"/>
  <c r="E21"/>
  <c r="D32"/>
  <c r="F32" i="1"/>
  <c r="D42"/>
  <c r="C21"/>
  <c r="E9"/>
  <c r="E32" i="2" l="1"/>
  <c r="D42"/>
  <c r="G32"/>
  <c r="F32"/>
  <c r="F42" i="1"/>
  <c r="D44"/>
  <c r="C32"/>
  <c r="G21"/>
  <c r="E21"/>
  <c r="F42" i="2" l="1"/>
  <c r="D44"/>
  <c r="G42"/>
  <c r="E42"/>
  <c r="F44" i="1"/>
  <c r="C42"/>
  <c r="E32"/>
  <c r="G32"/>
  <c r="F44" i="2" l="1"/>
  <c r="E44"/>
  <c r="G44"/>
  <c r="C44" i="1"/>
  <c r="G42"/>
  <c r="E42"/>
  <c r="G44" l="1"/>
  <c r="E44"/>
</calcChain>
</file>

<file path=xl/sharedStrings.xml><?xml version="1.0" encoding="utf-8"?>
<sst xmlns="http://schemas.openxmlformats.org/spreadsheetml/2006/main" count="104" uniqueCount="101">
  <si>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</si>
  <si>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</si>
  <si>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</si>
  <si>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</si>
  <si>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</si>
  <si>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</si>
  <si>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</si>
  <si>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</si>
  <si>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</si>
  <si>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</si>
  <si>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</si>
  <si>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</si>
  <si>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</si>
  <si>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</si>
  <si>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</si>
  <si>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</si>
  <si>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</si>
  <si>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</si>
  <si>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</si>
  <si>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</si>
  <si>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</si>
  <si>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</si>
  <si>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</si>
  <si>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</si>
  <si>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</si>
  <si>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</si>
  <si>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</si>
  <si>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</si>
  <si>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</si>
  <si>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</si>
  <si>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</si>
  <si>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</si>
  <si>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</si>
  <si>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</si>
  <si>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</si>
  <si>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</si>
  <si>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</si>
  <si>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</si>
  <si>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</si>
  <si>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</si>
  <si>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</si>
  <si>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</si>
  <si>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</si>
  <si>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</si>
  <si>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</si>
  <si>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</si>
  <si>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</si>
  <si>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</si>
  <si>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</si>
  <si>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</si>
  <si>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</si>
  <si>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</si>
  <si>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</si>
  <si>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  <charset val="204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</si>
  <si>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</si>
  <si>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</si>
  <si>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</si>
  <si>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</si>
  <si>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</si>
  <si>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</si>
  <si>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</si>
  <si>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</si>
  <si>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</si>
  <si>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</si>
  <si>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</si>
  <si>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</si>
  <si>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</si>
  <si>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</si>
  <si>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</si>
  <si>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</si>
  <si>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</si>
  <si>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</si>
  <si>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</si>
  <si>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             на год с учетом изменений,            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</si>
  <si>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</si>
  <si>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 від продажу землі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</si>
  <si>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</si>
  <si>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Средства от продажи земли  </t>
  </si>
  <si>
    <t>Збір за забруднення навколишнього природного середовища</t>
  </si>
  <si>
    <t>Сбор за загрязнение окружающей природной среды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</si>
  <si>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</si>
  <si>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</si>
  <si>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>Щомісячна інформація про надходження до бюджету м. Миколаєва за  2020 рік
(без власних надходжень бюджетних установ)</t>
  </si>
  <si>
    <t>Ежемесячная информация о поступлениях в бюджет г. Николаева за 2020 год
(без собственных поступлений бюджетных учреждений )</t>
  </si>
  <si>
    <t>Всего доходов специального фонда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</si>
  <si>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</si>
  <si>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Субвенция из местного бюджета на осуществление поддержки отдельных заведений и мероприятий в системе  здравоохранения за счет  соответствующей субвенции из государственного бюджета</t>
  </si>
  <si>
    <t>в 3,7 р.б.</t>
  </si>
  <si>
    <t>Відхилення (+/-) тис.грн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</si>
  <si>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</si>
  <si>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</si>
  <si>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в 1.8 р.б.</t>
  </si>
  <si>
    <t>в 8,9 р.б.</t>
  </si>
  <si>
    <t>в 2,3 р.б</t>
  </si>
  <si>
    <t>Отклонение (+/-) тыс.грн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</si>
  <si>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</si>
  <si>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в 1,8 р.б.</t>
  </si>
  <si>
    <t>План на               январь - май с учетом изменений,       тыс. грн.</t>
  </si>
  <si>
    <t>План на           січень - травень з урахуванням змін, 
тис. грн.</t>
  </si>
  <si>
    <t>Надійшло           з 01 січня            по 18 травня,            тис. грн.</t>
  </si>
  <si>
    <t xml:space="preserve">Поступило          с 01 января   по 18 мая,
тыс. грн.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</si>
</sst>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0"/>
  </numFmts>
  <fonts count="20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0"/>
      <color indexed="8"/>
      <name val="Arial Cyr"/>
      <charset val="204"/>
    </font>
    <font>
      <b/>
      <sz val="10"/>
      <color indexed="8"/>
      <name val="Times New Roman"/>
      <family val="1"/>
      <charset val="204"/>
    </font>
    <font>
      <i/>
      <sz val="10"/>
      <name val="Arial Cyr"/>
      <charset val="204"/>
    </font>
    <font>
      <i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2" fillId="0" borderId="0" xfId="0" applyNumberFormat="1" applyFont="1" applyAlignment="1">
      <alignment horizontal="right"/>
    </xf>
    <xf numFmtId="166" fontId="2" fillId="0" borderId="0" xfId="0" applyNumberFormat="1" applyFont="1" applyFill="1"/>
    <xf numFmtId="0" fontId="0" fillId="0" borderId="0" xfId="0" applyFill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0" fillId="0" borderId="0" xfId="0" applyFont="1" applyFill="1"/>
    <xf numFmtId="0" fontId="3" fillId="0" borderId="0" xfId="0" applyFont="1" applyBorder="1"/>
    <xf numFmtId="165" fontId="0" fillId="0" borderId="0" xfId="0" applyNumberFormat="1"/>
    <xf numFmtId="0" fontId="2" fillId="0" borderId="0" xfId="0" applyFont="1" applyFill="1"/>
    <xf numFmtId="0" fontId="12" fillId="0" borderId="0" xfId="0" applyFont="1"/>
    <xf numFmtId="166" fontId="13" fillId="0" borderId="0" xfId="0" applyNumberFormat="1" applyFont="1" applyFill="1"/>
    <xf numFmtId="0" fontId="13" fillId="0" borderId="0" xfId="0" applyFont="1"/>
    <xf numFmtId="164" fontId="13" fillId="0" borderId="0" xfId="0" applyNumberFormat="1" applyFont="1" applyAlignment="1">
      <alignment horizontal="right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 wrapText="1"/>
    </xf>
    <xf numFmtId="165" fontId="13" fillId="0" borderId="1" xfId="0" applyNumberFormat="1" applyFont="1" applyFill="1" applyBorder="1"/>
    <xf numFmtId="165" fontId="13" fillId="0" borderId="1" xfId="0" applyNumberFormat="1" applyFont="1" applyFill="1" applyBorder="1" applyAlignment="1">
      <alignment horizontal="right"/>
    </xf>
    <xf numFmtId="165" fontId="12" fillId="0" borderId="1" xfId="0" applyNumberFormat="1" applyFont="1" applyFill="1" applyBorder="1"/>
    <xf numFmtId="164" fontId="12" fillId="0" borderId="1" xfId="0" applyNumberFormat="1" applyFont="1" applyFill="1" applyBorder="1"/>
    <xf numFmtId="164" fontId="13" fillId="0" borderId="1" xfId="0" applyNumberFormat="1" applyFont="1" applyBorder="1" applyAlignment="1">
      <alignment horizontal="right"/>
    </xf>
    <xf numFmtId="165" fontId="12" fillId="0" borderId="1" xfId="0" applyNumberFormat="1" applyFont="1" applyFill="1" applyBorder="1" applyAlignment="1"/>
    <xf numFmtId="165" fontId="12" fillId="0" borderId="1" xfId="0" applyNumberFormat="1" applyFont="1" applyFill="1" applyBorder="1" applyAlignment="1">
      <alignment vertical="top"/>
    </xf>
    <xf numFmtId="0" fontId="14" fillId="0" borderId="1" xfId="0" applyNumberFormat="1" applyFont="1" applyBorder="1" applyAlignment="1">
      <alignment vertical="top" wrapText="1"/>
    </xf>
    <xf numFmtId="165" fontId="14" fillId="0" borderId="1" xfId="0" applyNumberFormat="1" applyFont="1" applyFill="1" applyBorder="1" applyAlignment="1"/>
    <xf numFmtId="165" fontId="15" fillId="0" borderId="1" xfId="0" applyNumberFormat="1" applyFont="1" applyFill="1" applyBorder="1" applyAlignment="1">
      <alignment horizontal="right"/>
    </xf>
    <xf numFmtId="165" fontId="14" fillId="0" borderId="1" xfId="0" applyNumberFormat="1" applyFont="1" applyFill="1" applyBorder="1"/>
    <xf numFmtId="0" fontId="14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165" fontId="11" fillId="0" borderId="1" xfId="0" applyNumberFormat="1" applyFont="1" applyFill="1" applyBorder="1" applyAlignment="1"/>
    <xf numFmtId="165" fontId="17" fillId="0" borderId="1" xfId="0" applyNumberFormat="1" applyFont="1" applyFill="1" applyBorder="1" applyAlignment="1">
      <alignment horizontal="right"/>
    </xf>
    <xf numFmtId="165" fontId="11" fillId="0" borderId="1" xfId="0" applyNumberFormat="1" applyFont="1" applyFill="1" applyBorder="1" applyAlignment="1">
      <alignment horizontal="right"/>
    </xf>
    <xf numFmtId="165" fontId="12" fillId="0" borderId="1" xfId="0" applyNumberFormat="1" applyFont="1" applyBorder="1" applyAlignment="1"/>
    <xf numFmtId="0" fontId="12" fillId="0" borderId="0" xfId="0" applyFont="1" applyFill="1"/>
    <xf numFmtId="165" fontId="13" fillId="0" borderId="0" xfId="0" applyNumberFormat="1" applyFont="1"/>
    <xf numFmtId="0" fontId="12" fillId="0" borderId="1" xfId="0" applyFont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top" wrapText="1"/>
    </xf>
    <xf numFmtId="166" fontId="13" fillId="0" borderId="1" xfId="0" applyNumberFormat="1" applyFont="1" applyFill="1" applyBorder="1" applyAlignment="1">
      <alignment horizontal="center" vertical="top" wrapText="1"/>
    </xf>
    <xf numFmtId="165" fontId="12" fillId="0" borderId="1" xfId="0" applyNumberFormat="1" applyFont="1" applyBorder="1" applyAlignment="1">
      <alignment horizontal="center" vertical="top" wrapText="1"/>
    </xf>
    <xf numFmtId="164" fontId="12" fillId="0" borderId="1" xfId="0" applyNumberFormat="1" applyFont="1" applyBorder="1" applyAlignment="1">
      <alignment horizontal="center" vertical="top" wrapText="1"/>
    </xf>
    <xf numFmtId="164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Fill="1" applyBorder="1"/>
    <xf numFmtId="0" fontId="15" fillId="0" borderId="1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vertical="top" wrapText="1"/>
    </xf>
    <xf numFmtId="165" fontId="15" fillId="0" borderId="1" xfId="0" applyNumberFormat="1" applyFont="1" applyFill="1" applyBorder="1"/>
    <xf numFmtId="164" fontId="11" fillId="0" borderId="1" xfId="0" applyNumberFormat="1" applyFont="1" applyFill="1" applyBorder="1"/>
    <xf numFmtId="164" fontId="17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4" fillId="0" borderId="1" xfId="0" applyNumberFormat="1" applyFont="1" applyBorder="1" applyAlignment="1">
      <alignment vertical="center" wrapText="1"/>
    </xf>
    <xf numFmtId="0" fontId="14" fillId="0" borderId="1" xfId="0" applyNumberFormat="1" applyFont="1" applyFill="1" applyBorder="1" applyAlignment="1">
      <alignment vertical="center" wrapText="1"/>
    </xf>
    <xf numFmtId="0" fontId="16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0" fontId="15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14" fillId="0" borderId="1" xfId="0" applyNumberFormat="1" applyFont="1" applyBorder="1" applyAlignment="1">
      <alignment horizontal="left" vertical="center" wrapText="1"/>
    </xf>
    <xf numFmtId="0" fontId="18" fillId="0" borderId="1" xfId="0" applyFont="1" applyBorder="1" applyAlignment="1">
      <alignment vertical="top" wrapText="1"/>
    </xf>
    <xf numFmtId="49" fontId="18" fillId="0" borderId="1" xfId="0" applyNumberFormat="1" applyFont="1" applyFill="1" applyBorder="1" applyAlignment="1">
      <alignment horizontal="left" vertical="top" wrapText="1"/>
    </xf>
    <xf numFmtId="164" fontId="12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/>
    </xf>
    <xf numFmtId="164" fontId="17" fillId="0" borderId="1" xfId="0" applyNumberFormat="1" applyFont="1" applyFill="1" applyBorder="1" applyAlignment="1">
      <alignment horizontal="right"/>
    </xf>
    <xf numFmtId="0" fontId="18" fillId="0" borderId="0" xfId="0" applyFont="1" applyBorder="1" applyAlignment="1">
      <alignment vertical="top" wrapText="1"/>
    </xf>
    <xf numFmtId="0" fontId="17" fillId="0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top" wrapText="1"/>
    </xf>
    <xf numFmtId="0" fontId="11" fillId="0" borderId="1" xfId="0" applyFont="1" applyBorder="1" applyAlignment="1"/>
    <xf numFmtId="0" fontId="0" fillId="0" borderId="0" xfId="0" applyFont="1" applyFill="1"/>
    <xf numFmtId="0" fontId="3" fillId="0" borderId="0" xfId="0" applyFont="1" applyFill="1"/>
    <xf numFmtId="165" fontId="14" fillId="0" borderId="1" xfId="0" applyNumberFormat="1" applyFont="1" applyBorder="1" applyAlignment="1">
      <alignment vertical="center"/>
    </xf>
    <xf numFmtId="164" fontId="12" fillId="0" borderId="1" xfId="0" applyNumberFormat="1" applyFont="1" applyFill="1" applyBorder="1" applyAlignment="1">
      <alignment vertical="center"/>
    </xf>
    <xf numFmtId="164" fontId="13" fillId="0" borderId="1" xfId="0" applyNumberFormat="1" applyFont="1" applyBorder="1" applyAlignment="1">
      <alignment horizontal="right" vertical="center"/>
    </xf>
    <xf numFmtId="165" fontId="14" fillId="0" borderId="1" xfId="0" applyNumberFormat="1" applyFont="1" applyFill="1" applyBorder="1" applyAlignment="1">
      <alignment vertical="center"/>
    </xf>
    <xf numFmtId="164" fontId="13" fillId="0" borderId="1" xfId="0" applyNumberFormat="1" applyFont="1" applyBorder="1" applyAlignment="1">
      <alignment vertical="center"/>
    </xf>
    <xf numFmtId="165" fontId="18" fillId="0" borderId="1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/>
    </xf>
    <xf numFmtId="164" fontId="17" fillId="2" borderId="1" xfId="0" applyNumberFormat="1" applyFont="1" applyFill="1" applyBorder="1"/>
    <xf numFmtId="164" fontId="17" fillId="2" borderId="1" xfId="0" applyNumberFormat="1" applyFont="1" applyFill="1" applyBorder="1" applyAlignment="1">
      <alignment horizontal="right"/>
    </xf>
    <xf numFmtId="0" fontId="19" fillId="0" borderId="1" xfId="0" applyFont="1" applyBorder="1" applyAlignment="1">
      <alignment vertical="top" wrapText="1"/>
    </xf>
    <xf numFmtId="165" fontId="12" fillId="0" borderId="1" xfId="0" applyNumberFormat="1" applyFont="1" applyFill="1" applyBorder="1" applyAlignment="1">
      <alignment vertical="center"/>
    </xf>
    <xf numFmtId="0" fontId="14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13" fillId="0" borderId="1" xfId="0" applyFont="1" applyFill="1" applyBorder="1" applyAlignment="1">
      <alignment horizontal="left" wrapText="1"/>
    </xf>
    <xf numFmtId="0" fontId="5" fillId="0" borderId="0" xfId="0" applyFont="1" applyFill="1"/>
    <xf numFmtId="0" fontId="13" fillId="0" borderId="1" xfId="0" applyFont="1" applyFill="1" applyBorder="1" applyAlignment="1">
      <alignment vertical="center" wrapText="1"/>
    </xf>
    <xf numFmtId="0" fontId="2" fillId="0" borderId="0" xfId="0" applyFont="1" applyFill="1" applyBorder="1"/>
    <xf numFmtId="165" fontId="13" fillId="0" borderId="1" xfId="0" applyNumberFormat="1" applyFont="1" applyFill="1" applyBorder="1" applyAlignment="1"/>
    <xf numFmtId="164" fontId="13" fillId="0" borderId="1" xfId="0" applyNumberFormat="1" applyFont="1" applyFill="1" applyBorder="1"/>
    <xf numFmtId="0" fontId="1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opLeftCell="A32" zoomScale="106" zoomScaleNormal="106" zoomScaleSheetLayoutView="100" workbookViewId="0">
      <selection activeCell="D40" sqref="D40"/>
    </sheetView>
  </sheetViews>
  <sheetFormatPr defaultRowHeight="12.75"/>
  <cols>
    <col min="1" max="1" width="59.140625" customWidth="1"/>
    <col min="2" max="2" width="13.5703125" style="6" customWidth="1"/>
    <col min="3" max="3" width="14.28515625" customWidth="1"/>
    <col min="4" max="5" width="14.5703125" style="17" customWidth="1"/>
    <col min="6" max="6" width="12.140625" customWidth="1"/>
    <col min="7" max="7" width="12.5703125" customWidth="1"/>
  </cols>
  <sheetData>
    <row r="1" spans="1:7" ht="32.450000000000003" customHeight="1">
      <c r="A1" s="109" t="s">
        <v>82</v>
      </c>
      <c r="B1" s="109"/>
      <c r="C1" s="109"/>
      <c r="D1" s="109"/>
      <c r="E1" s="109"/>
      <c r="F1" s="109"/>
      <c r="G1" s="109"/>
    </row>
    <row r="2" spans="1:7" ht="12.75" customHeight="1">
      <c r="A2" s="19"/>
      <c r="B2" s="48"/>
      <c r="C2" s="20"/>
      <c r="D2" s="49"/>
      <c r="E2" s="49"/>
      <c r="F2" s="21"/>
      <c r="G2" s="22"/>
    </row>
    <row r="3" spans="1:7" ht="93.6" customHeight="1">
      <c r="A3" s="50" t="s">
        <v>18</v>
      </c>
      <c r="B3" s="51" t="s">
        <v>72</v>
      </c>
      <c r="C3" s="52" t="s">
        <v>98</v>
      </c>
      <c r="D3" s="53" t="s">
        <v>99</v>
      </c>
      <c r="E3" s="53" t="s">
        <v>88</v>
      </c>
      <c r="F3" s="54" t="s">
        <v>49</v>
      </c>
      <c r="G3" s="55" t="s">
        <v>50</v>
      </c>
    </row>
    <row r="4" spans="1:7" ht="49.5" hidden="1" customHeight="1">
      <c r="A4" s="50"/>
      <c r="B4" s="51"/>
      <c r="C4" s="52"/>
      <c r="D4" s="53"/>
      <c r="E4" s="53"/>
      <c r="F4" s="54"/>
      <c r="G4" s="55"/>
    </row>
    <row r="5" spans="1:7" ht="16.350000000000001" customHeight="1">
      <c r="A5" s="23" t="s">
        <v>19</v>
      </c>
      <c r="B5" s="24"/>
      <c r="C5" s="25"/>
      <c r="D5" s="26"/>
      <c r="E5" s="26"/>
      <c r="F5" s="27"/>
      <c r="G5" s="28"/>
    </row>
    <row r="6" spans="1:7" ht="15.75">
      <c r="A6" s="56" t="s">
        <v>20</v>
      </c>
      <c r="B6" s="29">
        <v>2177943.1</v>
      </c>
      <c r="C6" s="29">
        <v>831383.4</v>
      </c>
      <c r="D6" s="31">
        <v>706856.07</v>
      </c>
      <c r="E6" s="31">
        <f>D6-C6</f>
        <v>-124527.33000000007</v>
      </c>
      <c r="F6" s="32">
        <f>D6/B6*100</f>
        <v>32.455212902485833</v>
      </c>
      <c r="G6" s="33">
        <f>D6/C6*100</f>
        <v>85.021672311475058</v>
      </c>
    </row>
    <row r="7" spans="1:7" ht="15.75">
      <c r="A7" s="42" t="s">
        <v>46</v>
      </c>
      <c r="B7" s="34">
        <v>950</v>
      </c>
      <c r="C7" s="30">
        <v>647.70000000000005</v>
      </c>
      <c r="D7" s="31">
        <v>834.66</v>
      </c>
      <c r="E7" s="31">
        <f t="shared" ref="E7:E43" si="0">D7-C7</f>
        <v>186.95999999999992</v>
      </c>
      <c r="F7" s="32">
        <f>D7/B7*100</f>
        <v>87.858947368421042</v>
      </c>
      <c r="G7" s="33">
        <f>D7/C7*100</f>
        <v>128.86521537748956</v>
      </c>
    </row>
    <row r="8" spans="1:7" ht="15.75">
      <c r="A8" s="41" t="s">
        <v>55</v>
      </c>
      <c r="B8" s="34">
        <v>209000</v>
      </c>
      <c r="C8" s="34">
        <v>81801.399999999994</v>
      </c>
      <c r="D8" s="31">
        <v>66831.490000000005</v>
      </c>
      <c r="E8" s="31">
        <f t="shared" si="0"/>
        <v>-14969.909999999989</v>
      </c>
      <c r="F8" s="32">
        <f t="shared" ref="F8:F44" si="1">D8/B8*100</f>
        <v>31.976789473684214</v>
      </c>
      <c r="G8" s="33">
        <f>D8/C8*100</f>
        <v>81.699689736361492</v>
      </c>
    </row>
    <row r="9" spans="1:7" ht="15.75">
      <c r="A9" s="42" t="s">
        <v>40</v>
      </c>
      <c r="B9" s="35">
        <f>B10+B14+B15</f>
        <v>784830</v>
      </c>
      <c r="C9" s="35">
        <f>C10+C14+C15</f>
        <v>333793.5</v>
      </c>
      <c r="D9" s="35">
        <f>D10+D14+D15</f>
        <v>277831.59899999999</v>
      </c>
      <c r="E9" s="31">
        <f t="shared" si="0"/>
        <v>-55961.901000000013</v>
      </c>
      <c r="F9" s="32">
        <f t="shared" si="1"/>
        <v>35.400226673292302</v>
      </c>
      <c r="G9" s="33">
        <f t="shared" ref="G9:G41" si="2">D9/C9*100</f>
        <v>83.234574370082086</v>
      </c>
    </row>
    <row r="10" spans="1:7" s="9" customFormat="1" ht="15.75">
      <c r="A10" s="36" t="s">
        <v>21</v>
      </c>
      <c r="B10" s="37">
        <f>SUM(B11:B13)</f>
        <v>357130</v>
      </c>
      <c r="C10" s="38">
        <f>SUM(C11:C13)</f>
        <v>145175.29999999999</v>
      </c>
      <c r="D10" s="38">
        <f>SUM(D11:D13)</f>
        <v>105118.73300000001</v>
      </c>
      <c r="E10" s="31">
        <f t="shared" si="0"/>
        <v>-40056.566999999981</v>
      </c>
      <c r="F10" s="32">
        <f t="shared" si="1"/>
        <v>29.434304874975503</v>
      </c>
      <c r="G10" s="33">
        <f t="shared" si="2"/>
        <v>72.408138987830583</v>
      </c>
    </row>
    <row r="11" spans="1:7" s="9" customFormat="1" ht="31.5">
      <c r="A11" s="36" t="s">
        <v>42</v>
      </c>
      <c r="B11" s="37">
        <v>40630</v>
      </c>
      <c r="C11" s="37">
        <v>17096</v>
      </c>
      <c r="D11" s="39">
        <v>16371.198</v>
      </c>
      <c r="E11" s="31">
        <f t="shared" si="0"/>
        <v>-724.80199999999968</v>
      </c>
      <c r="F11" s="32">
        <f t="shared" si="1"/>
        <v>40.293374353925671</v>
      </c>
      <c r="G11" s="33">
        <f t="shared" si="2"/>
        <v>95.760400093589155</v>
      </c>
    </row>
    <row r="12" spans="1:7" s="9" customFormat="1" ht="15.75">
      <c r="A12" s="36" t="s">
        <v>22</v>
      </c>
      <c r="B12" s="37">
        <v>313400</v>
      </c>
      <c r="C12" s="37">
        <v>126621</v>
      </c>
      <c r="D12" s="39">
        <v>87650.649000000005</v>
      </c>
      <c r="E12" s="31">
        <f t="shared" si="0"/>
        <v>-38970.350999999995</v>
      </c>
      <c r="F12" s="32">
        <f t="shared" si="1"/>
        <v>27.967660816847477</v>
      </c>
      <c r="G12" s="33">
        <f t="shared" si="2"/>
        <v>69.22283744402587</v>
      </c>
    </row>
    <row r="13" spans="1:7" s="9" customFormat="1" ht="15.75">
      <c r="A13" s="36" t="s">
        <v>23</v>
      </c>
      <c r="B13" s="37">
        <v>3100</v>
      </c>
      <c r="C13" s="37">
        <v>1458.3</v>
      </c>
      <c r="D13" s="59">
        <v>1096.886</v>
      </c>
      <c r="E13" s="31">
        <f t="shared" si="0"/>
        <v>-361.41399999999999</v>
      </c>
      <c r="F13" s="32">
        <f t="shared" si="1"/>
        <v>35.383419354838708</v>
      </c>
      <c r="G13" s="33">
        <f t="shared" si="2"/>
        <v>75.216759240211204</v>
      </c>
    </row>
    <row r="14" spans="1:7" s="9" customFormat="1" ht="15.75">
      <c r="A14" s="40" t="s">
        <v>24</v>
      </c>
      <c r="B14" s="37">
        <v>1650</v>
      </c>
      <c r="C14" s="37">
        <v>677.5</v>
      </c>
      <c r="D14" s="39">
        <v>667.64</v>
      </c>
      <c r="E14" s="31">
        <f t="shared" si="0"/>
        <v>-9.8600000000000136</v>
      </c>
      <c r="F14" s="32">
        <f t="shared" si="1"/>
        <v>40.463030303030301</v>
      </c>
      <c r="G14" s="33">
        <f t="shared" si="2"/>
        <v>98.544649446494461</v>
      </c>
    </row>
    <row r="15" spans="1:7" s="9" customFormat="1" ht="18.399999999999999" customHeight="1">
      <c r="A15" s="40" t="s">
        <v>63</v>
      </c>
      <c r="B15" s="37">
        <v>426050</v>
      </c>
      <c r="C15" s="37">
        <v>187940.7</v>
      </c>
      <c r="D15" s="39">
        <v>172045.226</v>
      </c>
      <c r="E15" s="31">
        <f t="shared" si="0"/>
        <v>-15895.474000000017</v>
      </c>
      <c r="F15" s="32">
        <f t="shared" si="1"/>
        <v>40.381463677972071</v>
      </c>
      <c r="G15" s="33">
        <f t="shared" si="2"/>
        <v>91.542292861524928</v>
      </c>
    </row>
    <row r="16" spans="1:7" ht="15.75">
      <c r="A16" s="41" t="s">
        <v>26</v>
      </c>
      <c r="B16" s="34">
        <v>450</v>
      </c>
      <c r="C16" s="34">
        <v>188.9</v>
      </c>
      <c r="D16" s="29">
        <v>1680.3140000000001</v>
      </c>
      <c r="E16" s="31">
        <f t="shared" si="0"/>
        <v>1491.414</v>
      </c>
      <c r="F16" s="32" t="s">
        <v>87</v>
      </c>
      <c r="G16" s="33" t="s">
        <v>92</v>
      </c>
    </row>
    <row r="17" spans="1:7" ht="15.75">
      <c r="A17" s="41" t="s">
        <v>51</v>
      </c>
      <c r="B17" s="34">
        <v>25140</v>
      </c>
      <c r="C17" s="34">
        <v>9788.7000000000007</v>
      </c>
      <c r="D17" s="31">
        <v>5804.79</v>
      </c>
      <c r="E17" s="31">
        <f t="shared" si="0"/>
        <v>-3983.9100000000008</v>
      </c>
      <c r="F17" s="32">
        <f t="shared" si="1"/>
        <v>23.08985680190931</v>
      </c>
      <c r="G17" s="33">
        <f t="shared" si="2"/>
        <v>59.300928621778169</v>
      </c>
    </row>
    <row r="18" spans="1:7" ht="49.35" customHeight="1">
      <c r="A18" s="41" t="s">
        <v>27</v>
      </c>
      <c r="B18" s="34">
        <v>11000</v>
      </c>
      <c r="C18" s="34">
        <v>4459.3</v>
      </c>
      <c r="D18" s="31">
        <v>2732.623</v>
      </c>
      <c r="E18" s="31">
        <f t="shared" si="0"/>
        <v>-1726.6770000000001</v>
      </c>
      <c r="F18" s="32">
        <f t="shared" si="1"/>
        <v>24.842027272727275</v>
      </c>
      <c r="G18" s="33">
        <f t="shared" si="2"/>
        <v>61.279191801403812</v>
      </c>
    </row>
    <row r="19" spans="1:7" ht="15.75">
      <c r="A19" s="41" t="s">
        <v>28</v>
      </c>
      <c r="B19" s="34">
        <v>540</v>
      </c>
      <c r="C19" s="34">
        <v>212.1</v>
      </c>
      <c r="D19" s="31">
        <v>124.741</v>
      </c>
      <c r="E19" s="31">
        <f t="shared" si="0"/>
        <v>-87.358999999999995</v>
      </c>
      <c r="F19" s="32">
        <f t="shared" si="1"/>
        <v>23.100185185185186</v>
      </c>
      <c r="G19" s="33">
        <f t="shared" si="2"/>
        <v>58.812352663837821</v>
      </c>
    </row>
    <row r="20" spans="1:7" ht="15.75">
      <c r="A20" s="42" t="s">
        <v>29</v>
      </c>
      <c r="B20" s="34">
        <v>9647</v>
      </c>
      <c r="C20" s="34">
        <v>3188.79</v>
      </c>
      <c r="D20" s="29">
        <v>3590.9940000000001</v>
      </c>
      <c r="E20" s="31">
        <f t="shared" si="0"/>
        <v>402.20400000000018</v>
      </c>
      <c r="F20" s="32">
        <f t="shared" si="1"/>
        <v>37.223945267958953</v>
      </c>
      <c r="G20" s="33">
        <f>D20/C20*100</f>
        <v>112.61306012625478</v>
      </c>
    </row>
    <row r="21" spans="1:7" s="7" customFormat="1" ht="15.75">
      <c r="A21" s="43" t="s">
        <v>30</v>
      </c>
      <c r="B21" s="44">
        <f>B6+B7+B8+B9+B16+B17+B18+B19+B20</f>
        <v>3219500.1</v>
      </c>
      <c r="C21" s="44">
        <f>C6+C7+C8+C9+C16+C17+C18+C19+C20</f>
        <v>1265463.79</v>
      </c>
      <c r="D21" s="44">
        <f>D6+D7+D8+D9+D16+D17+D18+D19+D20</f>
        <v>1066287.2809999997</v>
      </c>
      <c r="E21" s="31">
        <f t="shared" si="0"/>
        <v>-199176.50900000031</v>
      </c>
      <c r="F21" s="60">
        <f t="shared" si="1"/>
        <v>33.119653607092594</v>
      </c>
      <c r="G21" s="82">
        <f t="shared" si="2"/>
        <v>84.26059200002868</v>
      </c>
    </row>
    <row r="22" spans="1:7" ht="16.5" customHeight="1">
      <c r="A22" s="42" t="s">
        <v>31</v>
      </c>
      <c r="B22" s="34">
        <f>SUM(B23:B31)</f>
        <v>733086.51900000009</v>
      </c>
      <c r="C22" s="34">
        <f>SUM(C23:C31)</f>
        <v>360406.45100000006</v>
      </c>
      <c r="D22" s="34">
        <f>SUM(D23:D31)</f>
        <v>359086.80000000005</v>
      </c>
      <c r="E22" s="31">
        <f t="shared" si="0"/>
        <v>-1319.6510000000126</v>
      </c>
      <c r="F22" s="32">
        <f t="shared" si="1"/>
        <v>48.982867737061738</v>
      </c>
      <c r="G22" s="33">
        <f t="shared" si="2"/>
        <v>99.633843679451786</v>
      </c>
    </row>
    <row r="23" spans="1:7" ht="31.5" customHeight="1">
      <c r="A23" s="57" t="s">
        <v>32</v>
      </c>
      <c r="B23" s="92">
        <v>588794.9</v>
      </c>
      <c r="C23" s="92">
        <v>231592.6</v>
      </c>
      <c r="D23" s="89">
        <v>231592.6</v>
      </c>
      <c r="E23" s="31">
        <f t="shared" si="0"/>
        <v>0</v>
      </c>
      <c r="F23" s="90">
        <f t="shared" si="1"/>
        <v>39.33332302980206</v>
      </c>
      <c r="G23" s="93">
        <f t="shared" si="2"/>
        <v>100</v>
      </c>
    </row>
    <row r="24" spans="1:7" ht="31.35" customHeight="1">
      <c r="A24" s="57" t="s">
        <v>33</v>
      </c>
      <c r="B24" s="92">
        <v>96820.4</v>
      </c>
      <c r="C24" s="92">
        <v>96820.4</v>
      </c>
      <c r="D24" s="89">
        <v>96820.4</v>
      </c>
      <c r="E24" s="31">
        <f t="shared" si="0"/>
        <v>0</v>
      </c>
      <c r="F24" s="90">
        <f t="shared" si="1"/>
        <v>100</v>
      </c>
      <c r="G24" s="93">
        <f t="shared" si="2"/>
        <v>100</v>
      </c>
    </row>
    <row r="25" spans="1:7" ht="33.6" customHeight="1">
      <c r="A25" s="78" t="s">
        <v>67</v>
      </c>
      <c r="B25" s="94">
        <v>4945.4830000000002</v>
      </c>
      <c r="C25" s="94">
        <v>1968.3</v>
      </c>
      <c r="D25" s="89">
        <v>1968.3</v>
      </c>
      <c r="E25" s="99">
        <f t="shared" si="0"/>
        <v>0</v>
      </c>
      <c r="F25" s="90">
        <f t="shared" si="1"/>
        <v>39.79995482746579</v>
      </c>
      <c r="G25" s="93">
        <f t="shared" si="2"/>
        <v>100</v>
      </c>
    </row>
    <row r="26" spans="1:7" ht="50.45" customHeight="1">
      <c r="A26" s="78" t="s">
        <v>89</v>
      </c>
      <c r="B26" s="94">
        <v>2800</v>
      </c>
      <c r="C26" s="94">
        <v>2800</v>
      </c>
      <c r="D26" s="89">
        <v>2800</v>
      </c>
      <c r="E26" s="99">
        <f t="shared" si="0"/>
        <v>0</v>
      </c>
      <c r="F26" s="90">
        <f t="shared" si="1"/>
        <v>100</v>
      </c>
      <c r="G26" s="93">
        <f t="shared" si="2"/>
        <v>100</v>
      </c>
    </row>
    <row r="27" spans="1:7" ht="49.5" customHeight="1">
      <c r="A27" s="78" t="s">
        <v>65</v>
      </c>
      <c r="B27" s="94">
        <v>1791.576</v>
      </c>
      <c r="C27" s="94">
        <v>1551.8420000000001</v>
      </c>
      <c r="D27" s="89">
        <v>1551.8420000000001</v>
      </c>
      <c r="E27" s="99">
        <f t="shared" si="0"/>
        <v>0</v>
      </c>
      <c r="F27" s="90">
        <f t="shared" si="1"/>
        <v>86.618820524499114</v>
      </c>
      <c r="G27" s="91">
        <f t="shared" si="2"/>
        <v>100</v>
      </c>
    </row>
    <row r="28" spans="1:7" ht="47.85" customHeight="1">
      <c r="A28" s="78" t="s">
        <v>59</v>
      </c>
      <c r="B28" s="95">
        <v>11438</v>
      </c>
      <c r="C28" s="95">
        <v>11438</v>
      </c>
      <c r="D28" s="89">
        <v>11437.743</v>
      </c>
      <c r="E28" s="99">
        <f t="shared" si="0"/>
        <v>-0.2569999999996071</v>
      </c>
      <c r="F28" s="90">
        <f t="shared" si="1"/>
        <v>99.997753103689462</v>
      </c>
      <c r="G28" s="91">
        <f t="shared" si="2"/>
        <v>99.997753103689462</v>
      </c>
    </row>
    <row r="29" spans="1:7" ht="47.85" customHeight="1">
      <c r="A29" s="78" t="s">
        <v>80</v>
      </c>
      <c r="B29" s="95">
        <v>395.9</v>
      </c>
      <c r="C29" s="95">
        <v>395.9</v>
      </c>
      <c r="D29" s="89">
        <v>141.30000000000001</v>
      </c>
      <c r="E29" s="99">
        <f t="shared" si="0"/>
        <v>-254.59999999999997</v>
      </c>
      <c r="F29" s="90">
        <f t="shared" si="1"/>
        <v>35.690831017933824</v>
      </c>
      <c r="G29" s="91">
        <f t="shared" si="2"/>
        <v>35.690831017933824</v>
      </c>
    </row>
    <row r="30" spans="1:7" s="7" customFormat="1" ht="16.5" customHeight="1">
      <c r="A30" s="79" t="s">
        <v>58</v>
      </c>
      <c r="B30" s="95">
        <v>12389.96</v>
      </c>
      <c r="C30" s="95">
        <v>7498.009</v>
      </c>
      <c r="D30" s="89">
        <v>6433.2150000000001</v>
      </c>
      <c r="E30" s="31">
        <f t="shared" si="0"/>
        <v>-1064.7939999999999</v>
      </c>
      <c r="F30" s="90">
        <f>D30/B30*100</f>
        <v>51.922806853290894</v>
      </c>
      <c r="G30" s="91">
        <f t="shared" si="2"/>
        <v>85.798976768366103</v>
      </c>
    </row>
    <row r="31" spans="1:7" s="7" customFormat="1" ht="48" customHeight="1">
      <c r="A31" s="98" t="s">
        <v>85</v>
      </c>
      <c r="B31" s="95">
        <v>13710.3</v>
      </c>
      <c r="C31" s="95">
        <v>6341.4</v>
      </c>
      <c r="D31" s="89">
        <v>6341.4</v>
      </c>
      <c r="E31" s="99">
        <f t="shared" si="0"/>
        <v>0</v>
      </c>
      <c r="F31" s="90">
        <f>D31/B31*100</f>
        <v>46.252817225006012</v>
      </c>
      <c r="G31" s="91">
        <f t="shared" si="2"/>
        <v>100</v>
      </c>
    </row>
    <row r="32" spans="1:7" ht="13.5" customHeight="1">
      <c r="A32" s="76" t="s">
        <v>34</v>
      </c>
      <c r="B32" s="44">
        <f>B21+B22</f>
        <v>3952586.6189999999</v>
      </c>
      <c r="C32" s="45">
        <f>C21+C22</f>
        <v>1625870.2410000002</v>
      </c>
      <c r="D32" s="46">
        <f>D21+D22</f>
        <v>1425374.0809999998</v>
      </c>
      <c r="E32" s="99">
        <f t="shared" si="0"/>
        <v>-200496.16000000038</v>
      </c>
      <c r="F32" s="60">
        <f t="shared" si="1"/>
        <v>36.061805050602985</v>
      </c>
      <c r="G32" s="61">
        <f t="shared" si="2"/>
        <v>87.668378758400536</v>
      </c>
    </row>
    <row r="33" spans="1:8" ht="16.149999999999999" customHeight="1">
      <c r="A33" s="76" t="s">
        <v>35</v>
      </c>
      <c r="B33" s="34"/>
      <c r="C33" s="45"/>
      <c r="D33" s="47"/>
      <c r="E33" s="99">
        <f t="shared" si="0"/>
        <v>0</v>
      </c>
      <c r="F33" s="32"/>
      <c r="G33" s="61"/>
    </row>
    <row r="34" spans="1:8" s="12" customFormat="1" ht="15.6" customHeight="1">
      <c r="A34" s="41" t="s">
        <v>25</v>
      </c>
      <c r="B34" s="34">
        <v>705</v>
      </c>
      <c r="C34" s="34">
        <v>414</v>
      </c>
      <c r="D34" s="47">
        <v>388.036</v>
      </c>
      <c r="E34" s="99">
        <f t="shared" si="0"/>
        <v>-25.963999999999999</v>
      </c>
      <c r="F34" s="80">
        <f t="shared" si="1"/>
        <v>55.040567375886532</v>
      </c>
      <c r="G34" s="33">
        <f t="shared" si="2"/>
        <v>93.728502415458934</v>
      </c>
      <c r="H34" s="11"/>
    </row>
    <row r="35" spans="1:8" s="12" customFormat="1" ht="15.6" customHeight="1">
      <c r="A35" s="41" t="s">
        <v>78</v>
      </c>
      <c r="B35" s="34">
        <v>0</v>
      </c>
      <c r="C35" s="34">
        <v>0</v>
      </c>
      <c r="D35" s="47">
        <v>0.29499999999999998</v>
      </c>
      <c r="E35" s="99">
        <f t="shared" si="0"/>
        <v>0.29499999999999998</v>
      </c>
      <c r="F35" s="80"/>
      <c r="G35" s="33"/>
      <c r="H35" s="11"/>
    </row>
    <row r="36" spans="1:8" s="11" customFormat="1" ht="49.9" customHeight="1">
      <c r="A36" s="41" t="s">
        <v>95</v>
      </c>
      <c r="B36" s="34">
        <v>1200</v>
      </c>
      <c r="C36" s="34">
        <v>150</v>
      </c>
      <c r="D36" s="34">
        <v>28.617000000000001</v>
      </c>
      <c r="E36" s="34">
        <f t="shared" si="0"/>
        <v>-121.383</v>
      </c>
      <c r="F36" s="80">
        <f t="shared" si="1"/>
        <v>2.3847499999999999</v>
      </c>
      <c r="G36" s="33">
        <f t="shared" si="2"/>
        <v>19.077999999999999</v>
      </c>
    </row>
    <row r="37" spans="1:8" s="11" customFormat="1" ht="63.6" customHeight="1">
      <c r="A37" s="75" t="s">
        <v>70</v>
      </c>
      <c r="B37" s="34">
        <v>220</v>
      </c>
      <c r="C37" s="34">
        <v>55</v>
      </c>
      <c r="D37" s="34">
        <v>124.13</v>
      </c>
      <c r="E37" s="31">
        <f t="shared" si="0"/>
        <v>69.13</v>
      </c>
      <c r="F37" s="80">
        <f t="shared" si="1"/>
        <v>56.422727272727272</v>
      </c>
      <c r="G37" s="33" t="s">
        <v>93</v>
      </c>
    </row>
    <row r="38" spans="1:8" s="11" customFormat="1" ht="31.5">
      <c r="A38" s="41" t="s">
        <v>36</v>
      </c>
      <c r="B38" s="34">
        <v>4240</v>
      </c>
      <c r="C38" s="34">
        <v>1510</v>
      </c>
      <c r="D38" s="34">
        <v>1509.703</v>
      </c>
      <c r="E38" s="31">
        <f t="shared" si="0"/>
        <v>-0.29700000000002547</v>
      </c>
      <c r="F38" s="80">
        <f t="shared" si="1"/>
        <v>35.606202830188678</v>
      </c>
      <c r="G38" s="33">
        <f t="shared" si="2"/>
        <v>99.980331125827817</v>
      </c>
    </row>
    <row r="39" spans="1:8" s="11" customFormat="1" ht="51" customHeight="1">
      <c r="A39" s="41" t="s">
        <v>74</v>
      </c>
      <c r="B39" s="34">
        <v>3000</v>
      </c>
      <c r="C39" s="34">
        <v>0</v>
      </c>
      <c r="D39" s="34">
        <v>0</v>
      </c>
      <c r="E39" s="31">
        <f t="shared" si="0"/>
        <v>0</v>
      </c>
      <c r="F39" s="80"/>
      <c r="G39" s="33"/>
    </row>
    <row r="40" spans="1:8" s="11" customFormat="1" ht="17.100000000000001" customHeight="1">
      <c r="A40" s="41" t="s">
        <v>75</v>
      </c>
      <c r="B40" s="34">
        <v>2100</v>
      </c>
      <c r="C40" s="34">
        <v>0</v>
      </c>
      <c r="D40" s="34">
        <v>0</v>
      </c>
      <c r="E40" s="31">
        <f t="shared" si="0"/>
        <v>0</v>
      </c>
      <c r="F40" s="80"/>
      <c r="G40" s="33"/>
    </row>
    <row r="41" spans="1:8" s="7" customFormat="1" ht="15.75">
      <c r="A41" s="58" t="s">
        <v>37</v>
      </c>
      <c r="B41" s="44">
        <f>SUM(B34:B40)</f>
        <v>11465</v>
      </c>
      <c r="C41" s="44">
        <f>SUM(C34:C40)</f>
        <v>2129</v>
      </c>
      <c r="D41" s="44">
        <f>SUM(D34:D40)</f>
        <v>2050.7809999999999</v>
      </c>
      <c r="E41" s="31">
        <f t="shared" si="0"/>
        <v>-78.219000000000051</v>
      </c>
      <c r="F41" s="81">
        <f t="shared" si="1"/>
        <v>17.887317924116878</v>
      </c>
      <c r="G41" s="61">
        <f t="shared" si="2"/>
        <v>96.326021606387968</v>
      </c>
    </row>
    <row r="42" spans="1:8" s="87" customFormat="1" ht="16.5" customHeight="1">
      <c r="A42" s="58" t="s">
        <v>38</v>
      </c>
      <c r="B42" s="44">
        <f>B32+B41</f>
        <v>3964051.6189999999</v>
      </c>
      <c r="C42" s="44">
        <f>C32+C41</f>
        <v>1627999.2410000002</v>
      </c>
      <c r="D42" s="44">
        <f>D32+D41</f>
        <v>1427424.8619999997</v>
      </c>
      <c r="E42" s="31">
        <f t="shared" si="0"/>
        <v>-200574.37900000042</v>
      </c>
      <c r="F42" s="60">
        <f t="shared" si="1"/>
        <v>36.009240019939298</v>
      </c>
      <c r="G42" s="61">
        <f>D42/C42*100</f>
        <v>87.679700705708115</v>
      </c>
    </row>
    <row r="43" spans="1:8" s="104" customFormat="1" ht="32.1" customHeight="1">
      <c r="A43" s="103" t="s">
        <v>43</v>
      </c>
      <c r="B43" s="107">
        <v>3730</v>
      </c>
      <c r="C43" s="107">
        <v>932.5</v>
      </c>
      <c r="D43" s="30">
        <v>1709.0219999999999</v>
      </c>
      <c r="E43" s="29">
        <f t="shared" si="0"/>
        <v>776.52199999999993</v>
      </c>
      <c r="F43" s="108">
        <f t="shared" si="1"/>
        <v>45.818284182305632</v>
      </c>
      <c r="G43" s="82" t="s">
        <v>96</v>
      </c>
    </row>
    <row r="44" spans="1:8" ht="13.5" customHeight="1">
      <c r="A44" s="86" t="s">
        <v>39</v>
      </c>
      <c r="B44" s="44">
        <f>B42+B43</f>
        <v>3967781.6189999999</v>
      </c>
      <c r="C44" s="44">
        <f>C42+C43</f>
        <v>1628931.7410000002</v>
      </c>
      <c r="D44" s="44">
        <f>D42+D43</f>
        <v>1429133.8839999998</v>
      </c>
      <c r="E44" s="31">
        <f>D44-C44</f>
        <v>-199797.85700000031</v>
      </c>
      <c r="F44" s="96">
        <f t="shared" si="1"/>
        <v>36.018461226708951</v>
      </c>
      <c r="G44" s="97">
        <f>D44/C44*100</f>
        <v>87.734424225944267</v>
      </c>
    </row>
    <row r="46" spans="1:8">
      <c r="A46" s="13"/>
      <c r="B46" s="14"/>
    </row>
  </sheetData>
  <mergeCells count="1">
    <mergeCell ref="A1:G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3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topLeftCell="A36" zoomScale="110" zoomScaleNormal="110" workbookViewId="0">
      <selection activeCell="A43" sqref="A43:XFD43"/>
    </sheetView>
  </sheetViews>
  <sheetFormatPr defaultColWidth="8.7109375" defaultRowHeight="12.75"/>
  <cols>
    <col min="1" max="1" width="66.5703125" style="1" customWidth="1"/>
    <col min="2" max="2" width="15.7109375" style="1" customWidth="1"/>
    <col min="3" max="3" width="13.5703125" style="5" customWidth="1"/>
    <col min="4" max="5" width="14.42578125" style="1" customWidth="1"/>
    <col min="6" max="6" width="9.28515625" style="1" customWidth="1"/>
    <col min="7" max="7" width="10.7109375" style="4" customWidth="1"/>
    <col min="8" max="8" width="10.5703125" style="1" customWidth="1"/>
    <col min="9" max="9" width="10.42578125" style="1" customWidth="1"/>
    <col min="10" max="16384" width="8.7109375" style="1"/>
  </cols>
  <sheetData>
    <row r="1" spans="1:7" ht="37.5" customHeight="1">
      <c r="A1" s="109" t="s">
        <v>83</v>
      </c>
      <c r="B1" s="109"/>
      <c r="C1" s="109"/>
      <c r="D1" s="109"/>
      <c r="E1" s="109"/>
      <c r="F1" s="109"/>
      <c r="G1" s="109"/>
    </row>
    <row r="2" spans="1:7" ht="16.5" customHeight="1">
      <c r="A2" s="19"/>
      <c r="B2" s="19"/>
      <c r="C2" s="20"/>
      <c r="D2" s="21"/>
      <c r="E2" s="21"/>
      <c r="F2" s="21"/>
      <c r="G2" s="22"/>
    </row>
    <row r="3" spans="1:7" ht="94.15" customHeight="1">
      <c r="A3" s="85" t="s">
        <v>7</v>
      </c>
      <c r="B3" s="51" t="s">
        <v>73</v>
      </c>
      <c r="C3" s="52" t="s">
        <v>97</v>
      </c>
      <c r="D3" s="85" t="s">
        <v>100</v>
      </c>
      <c r="E3" s="85" t="s">
        <v>94</v>
      </c>
      <c r="F3" s="55" t="s">
        <v>47</v>
      </c>
      <c r="G3" s="55" t="s">
        <v>48</v>
      </c>
    </row>
    <row r="4" spans="1:7" ht="0.75" hidden="1" customHeight="1">
      <c r="A4" s="85"/>
      <c r="B4" s="51"/>
      <c r="C4" s="52"/>
      <c r="D4" s="85"/>
      <c r="E4" s="85"/>
      <c r="F4" s="55"/>
      <c r="G4" s="55"/>
    </row>
    <row r="5" spans="1:7" ht="14.1" customHeight="1">
      <c r="A5" s="23" t="s">
        <v>6</v>
      </c>
      <c r="B5" s="24"/>
      <c r="C5" s="25"/>
      <c r="D5" s="26"/>
      <c r="E5" s="26"/>
      <c r="F5" s="27"/>
      <c r="G5" s="28"/>
    </row>
    <row r="6" spans="1:7" ht="15.75">
      <c r="A6" s="62" t="s">
        <v>0</v>
      </c>
      <c r="B6" s="29">
        <v>2177943.1</v>
      </c>
      <c r="C6" s="29">
        <v>831383.4</v>
      </c>
      <c r="D6" s="31">
        <v>706856.07</v>
      </c>
      <c r="E6" s="31">
        <f>D6-C6</f>
        <v>-124527.33000000007</v>
      </c>
      <c r="F6" s="32">
        <f>D6/B6*100</f>
        <v>32.455212902485833</v>
      </c>
      <c r="G6" s="33">
        <f>D6/C6*100</f>
        <v>85.021672311475058</v>
      </c>
    </row>
    <row r="7" spans="1:7" ht="15.75">
      <c r="A7" s="62" t="s">
        <v>1</v>
      </c>
      <c r="B7" s="34">
        <v>950</v>
      </c>
      <c r="C7" s="30">
        <v>647.70000000000005</v>
      </c>
      <c r="D7" s="31">
        <v>834.66</v>
      </c>
      <c r="E7" s="31">
        <f t="shared" ref="E7:E43" si="0">D7-C7</f>
        <v>186.95999999999992</v>
      </c>
      <c r="F7" s="32">
        <f>D7/B7*100</f>
        <v>87.858947368421042</v>
      </c>
      <c r="G7" s="33">
        <f>D7/C7*100</f>
        <v>128.86521537748956</v>
      </c>
    </row>
    <row r="8" spans="1:7" ht="15.75">
      <c r="A8" s="63" t="s">
        <v>56</v>
      </c>
      <c r="B8" s="34">
        <v>209000</v>
      </c>
      <c r="C8" s="34">
        <v>81801.399999999994</v>
      </c>
      <c r="D8" s="31">
        <v>66831.490000000005</v>
      </c>
      <c r="E8" s="31">
        <f t="shared" si="0"/>
        <v>-14969.909999999989</v>
      </c>
      <c r="F8" s="32">
        <f t="shared" ref="F8:F44" si="1">D8/B8*100</f>
        <v>31.976789473684214</v>
      </c>
      <c r="G8" s="33">
        <f>D8/C8*100</f>
        <v>81.699689736361492</v>
      </c>
    </row>
    <row r="9" spans="1:7" s="3" customFormat="1" ht="15.75">
      <c r="A9" s="62" t="s">
        <v>41</v>
      </c>
      <c r="B9" s="35">
        <f>B10+B14+B15</f>
        <v>784830</v>
      </c>
      <c r="C9" s="35">
        <f>C10+C14+C15</f>
        <v>333793.5</v>
      </c>
      <c r="D9" s="35">
        <f>D10+D14+D15</f>
        <v>277831.59899999999</v>
      </c>
      <c r="E9" s="31">
        <f t="shared" si="0"/>
        <v>-55961.901000000013</v>
      </c>
      <c r="F9" s="32">
        <f t="shared" si="1"/>
        <v>35.400226673292302</v>
      </c>
      <c r="G9" s="33">
        <f t="shared" ref="G9:G41" si="2">D9/C9*100</f>
        <v>83.234574370082086</v>
      </c>
    </row>
    <row r="10" spans="1:7" s="10" customFormat="1" ht="15.75">
      <c r="A10" s="64" t="s">
        <v>44</v>
      </c>
      <c r="B10" s="37">
        <f>SUM(B11:B13)</f>
        <v>357130</v>
      </c>
      <c r="C10" s="38">
        <f>SUM(C11:C13)</f>
        <v>145175.29999999999</v>
      </c>
      <c r="D10" s="38">
        <f>SUM(D11:D13)</f>
        <v>105118.73300000001</v>
      </c>
      <c r="E10" s="31">
        <f t="shared" si="0"/>
        <v>-40056.566999999981</v>
      </c>
      <c r="F10" s="32">
        <f t="shared" si="1"/>
        <v>29.434304874975503</v>
      </c>
      <c r="G10" s="33">
        <f t="shared" si="2"/>
        <v>72.408138987830583</v>
      </c>
    </row>
    <row r="11" spans="1:7" s="10" customFormat="1" ht="31.5">
      <c r="A11" s="65" t="s">
        <v>16</v>
      </c>
      <c r="B11" s="37">
        <v>40630</v>
      </c>
      <c r="C11" s="37">
        <v>17096</v>
      </c>
      <c r="D11" s="39">
        <v>16371.198</v>
      </c>
      <c r="E11" s="31">
        <f t="shared" si="0"/>
        <v>-724.80199999999968</v>
      </c>
      <c r="F11" s="32">
        <f t="shared" si="1"/>
        <v>40.293374353925671</v>
      </c>
      <c r="G11" s="33">
        <f t="shared" si="2"/>
        <v>95.760400093589155</v>
      </c>
    </row>
    <row r="12" spans="1:7" s="10" customFormat="1" ht="15.75">
      <c r="A12" s="66" t="s">
        <v>53</v>
      </c>
      <c r="B12" s="37">
        <v>313400</v>
      </c>
      <c r="C12" s="37">
        <v>126621</v>
      </c>
      <c r="D12" s="39">
        <v>87650.649000000005</v>
      </c>
      <c r="E12" s="31">
        <f t="shared" si="0"/>
        <v>-38970.350999999995</v>
      </c>
      <c r="F12" s="32">
        <f t="shared" si="1"/>
        <v>27.967660816847477</v>
      </c>
      <c r="G12" s="33">
        <f t="shared" si="2"/>
        <v>69.22283744402587</v>
      </c>
    </row>
    <row r="13" spans="1:7" s="10" customFormat="1" ht="15.75">
      <c r="A13" s="64" t="s">
        <v>13</v>
      </c>
      <c r="B13" s="37">
        <v>3100</v>
      </c>
      <c r="C13" s="37">
        <v>1458.3</v>
      </c>
      <c r="D13" s="59">
        <v>1096.886</v>
      </c>
      <c r="E13" s="31">
        <f t="shared" si="0"/>
        <v>-361.41399999999999</v>
      </c>
      <c r="F13" s="32">
        <f t="shared" si="1"/>
        <v>35.383419354838708</v>
      </c>
      <c r="G13" s="33">
        <f t="shared" si="2"/>
        <v>75.216759240211204</v>
      </c>
    </row>
    <row r="14" spans="1:7" s="10" customFormat="1" ht="15.75">
      <c r="A14" s="67" t="s">
        <v>2</v>
      </c>
      <c r="B14" s="37">
        <v>1650</v>
      </c>
      <c r="C14" s="37">
        <v>677.5</v>
      </c>
      <c r="D14" s="39">
        <v>667.64</v>
      </c>
      <c r="E14" s="31">
        <f t="shared" si="0"/>
        <v>-9.8600000000000136</v>
      </c>
      <c r="F14" s="32">
        <f t="shared" si="1"/>
        <v>40.463030303030301</v>
      </c>
      <c r="G14" s="33">
        <f t="shared" si="2"/>
        <v>98.544649446494461</v>
      </c>
    </row>
    <row r="15" spans="1:7" s="10" customFormat="1" ht="15.75">
      <c r="A15" s="67" t="s">
        <v>64</v>
      </c>
      <c r="B15" s="37">
        <v>426050</v>
      </c>
      <c r="C15" s="37">
        <v>187940.7</v>
      </c>
      <c r="D15" s="39">
        <v>172045.226</v>
      </c>
      <c r="E15" s="31">
        <f t="shared" si="0"/>
        <v>-15895.474000000017</v>
      </c>
      <c r="F15" s="32">
        <f t="shared" si="1"/>
        <v>40.381463677972071</v>
      </c>
      <c r="G15" s="33">
        <f t="shared" si="2"/>
        <v>91.542292861524928</v>
      </c>
    </row>
    <row r="16" spans="1:7" ht="18" customHeight="1">
      <c r="A16" s="63" t="s">
        <v>8</v>
      </c>
      <c r="B16" s="34">
        <v>450</v>
      </c>
      <c r="C16" s="34">
        <v>188.9</v>
      </c>
      <c r="D16" s="29">
        <v>1680.3140000000001</v>
      </c>
      <c r="E16" s="31">
        <f t="shared" si="0"/>
        <v>1491.414</v>
      </c>
      <c r="F16" s="32" t="s">
        <v>87</v>
      </c>
      <c r="G16" s="33" t="s">
        <v>92</v>
      </c>
    </row>
    <row r="17" spans="1:8" ht="19.149999999999999" customHeight="1">
      <c r="A17" s="68" t="s">
        <v>52</v>
      </c>
      <c r="B17" s="34">
        <v>25140</v>
      </c>
      <c r="C17" s="34">
        <v>9788.7000000000007</v>
      </c>
      <c r="D17" s="31">
        <v>5804.79</v>
      </c>
      <c r="E17" s="31">
        <f t="shared" si="0"/>
        <v>-3983.9100000000008</v>
      </c>
      <c r="F17" s="32">
        <f t="shared" si="1"/>
        <v>23.08985680190931</v>
      </c>
      <c r="G17" s="33">
        <f t="shared" si="2"/>
        <v>59.300928621778169</v>
      </c>
    </row>
    <row r="18" spans="1:8" ht="48" customHeight="1">
      <c r="A18" s="68" t="s">
        <v>17</v>
      </c>
      <c r="B18" s="34">
        <v>11000</v>
      </c>
      <c r="C18" s="34">
        <v>4459.3</v>
      </c>
      <c r="D18" s="31">
        <v>2732.623</v>
      </c>
      <c r="E18" s="31">
        <f t="shared" si="0"/>
        <v>-1726.6770000000001</v>
      </c>
      <c r="F18" s="32">
        <f t="shared" si="1"/>
        <v>24.842027272727275</v>
      </c>
      <c r="G18" s="33">
        <f t="shared" si="2"/>
        <v>61.279191801403812</v>
      </c>
    </row>
    <row r="19" spans="1:8" ht="15" customHeight="1">
      <c r="A19" s="68" t="s">
        <v>3</v>
      </c>
      <c r="B19" s="34">
        <v>540</v>
      </c>
      <c r="C19" s="34">
        <v>212.1</v>
      </c>
      <c r="D19" s="31">
        <v>124.741</v>
      </c>
      <c r="E19" s="31">
        <f t="shared" si="0"/>
        <v>-87.358999999999995</v>
      </c>
      <c r="F19" s="32">
        <f t="shared" si="1"/>
        <v>23.100185185185186</v>
      </c>
      <c r="G19" s="33">
        <f t="shared" si="2"/>
        <v>58.812352663837821</v>
      </c>
    </row>
    <row r="20" spans="1:8" ht="15.75">
      <c r="A20" s="69" t="s">
        <v>14</v>
      </c>
      <c r="B20" s="34">
        <v>9647</v>
      </c>
      <c r="C20" s="34">
        <v>3188.79</v>
      </c>
      <c r="D20" s="29">
        <v>3590.9940000000001</v>
      </c>
      <c r="E20" s="31">
        <f t="shared" si="0"/>
        <v>402.20400000000018</v>
      </c>
      <c r="F20" s="32">
        <f t="shared" si="1"/>
        <v>37.223945267958953</v>
      </c>
      <c r="G20" s="33">
        <f>D20/C20*100</f>
        <v>112.61306012625478</v>
      </c>
    </row>
    <row r="21" spans="1:8" s="2" customFormat="1" ht="16.350000000000001" customHeight="1">
      <c r="A21" s="70" t="s">
        <v>9</v>
      </c>
      <c r="B21" s="44">
        <f>B6+B7+B8+B9+B16+B17+B18+B19+B20</f>
        <v>3219500.1</v>
      </c>
      <c r="C21" s="44">
        <f>C6+C7+C8+C9+C16+C17+C18+C19+C20</f>
        <v>1265463.79</v>
      </c>
      <c r="D21" s="44">
        <f>D6+D7+D8+D9+D16+D17+D18+D19+D20</f>
        <v>1066287.2809999997</v>
      </c>
      <c r="E21" s="31">
        <f t="shared" si="0"/>
        <v>-199176.50900000031</v>
      </c>
      <c r="F21" s="60">
        <f t="shared" si="1"/>
        <v>33.119653607092594</v>
      </c>
      <c r="G21" s="82">
        <f t="shared" si="2"/>
        <v>84.26059200002868</v>
      </c>
    </row>
    <row r="22" spans="1:8" s="2" customFormat="1" ht="15.75">
      <c r="A22" s="69" t="s">
        <v>45</v>
      </c>
      <c r="B22" s="34">
        <f>SUM(B23:B31)</f>
        <v>733086.51900000009</v>
      </c>
      <c r="C22" s="34">
        <f>SUM(C23:C31)</f>
        <v>360406.45100000006</v>
      </c>
      <c r="D22" s="34">
        <f>SUM(D23:D31)</f>
        <v>359086.80000000005</v>
      </c>
      <c r="E22" s="31">
        <f t="shared" si="0"/>
        <v>-1319.6510000000126</v>
      </c>
      <c r="F22" s="32">
        <f t="shared" si="1"/>
        <v>48.982867737061738</v>
      </c>
      <c r="G22" s="33">
        <f t="shared" si="2"/>
        <v>99.633843679451786</v>
      </c>
    </row>
    <row r="23" spans="1:8" s="2" customFormat="1" ht="33.6" customHeight="1">
      <c r="A23" s="71" t="s">
        <v>4</v>
      </c>
      <c r="B23" s="92">
        <v>588794.9</v>
      </c>
      <c r="C23" s="92">
        <v>231592.6</v>
      </c>
      <c r="D23" s="89">
        <v>231592.6</v>
      </c>
      <c r="E23" s="31">
        <f t="shared" si="0"/>
        <v>0</v>
      </c>
      <c r="F23" s="90">
        <f t="shared" si="1"/>
        <v>39.33332302980206</v>
      </c>
      <c r="G23" s="93">
        <f t="shared" si="2"/>
        <v>100</v>
      </c>
    </row>
    <row r="24" spans="1:8" s="2" customFormat="1" ht="32.1" customHeight="1">
      <c r="A24" s="71" t="s">
        <v>60</v>
      </c>
      <c r="B24" s="92">
        <v>96820.4</v>
      </c>
      <c r="C24" s="92">
        <v>96820.4</v>
      </c>
      <c r="D24" s="89">
        <v>96820.4</v>
      </c>
      <c r="E24" s="31">
        <f t="shared" si="0"/>
        <v>0</v>
      </c>
      <c r="F24" s="90">
        <f t="shared" si="1"/>
        <v>100</v>
      </c>
      <c r="G24" s="93">
        <f t="shared" si="2"/>
        <v>100</v>
      </c>
      <c r="H24" s="16"/>
    </row>
    <row r="25" spans="1:8" s="2" customFormat="1" ht="47.25">
      <c r="A25" s="72" t="s">
        <v>68</v>
      </c>
      <c r="B25" s="94">
        <v>4945.4830000000002</v>
      </c>
      <c r="C25" s="94">
        <v>1968.3</v>
      </c>
      <c r="D25" s="89">
        <v>1968.3</v>
      </c>
      <c r="E25" s="99">
        <f t="shared" si="0"/>
        <v>0</v>
      </c>
      <c r="F25" s="90">
        <f t="shared" si="1"/>
        <v>39.79995482746579</v>
      </c>
      <c r="G25" s="93">
        <f t="shared" si="2"/>
        <v>100</v>
      </c>
    </row>
    <row r="26" spans="1:8" s="2" customFormat="1" ht="53.45" customHeight="1">
      <c r="A26" s="100" t="s">
        <v>90</v>
      </c>
      <c r="B26" s="94">
        <v>2800</v>
      </c>
      <c r="C26" s="94">
        <v>2800</v>
      </c>
      <c r="D26" s="89">
        <v>2800</v>
      </c>
      <c r="E26" s="99">
        <f t="shared" si="0"/>
        <v>0</v>
      </c>
      <c r="F26" s="90">
        <f t="shared" si="1"/>
        <v>100</v>
      </c>
      <c r="G26" s="93">
        <f t="shared" si="2"/>
        <v>100</v>
      </c>
    </row>
    <row r="27" spans="1:8" s="2" customFormat="1" ht="66" customHeight="1">
      <c r="A27" s="77" t="s">
        <v>66</v>
      </c>
      <c r="B27" s="94">
        <v>1791.576</v>
      </c>
      <c r="C27" s="94">
        <v>1551.8420000000001</v>
      </c>
      <c r="D27" s="89">
        <v>1551.8420000000001</v>
      </c>
      <c r="E27" s="99">
        <f t="shared" si="0"/>
        <v>0</v>
      </c>
      <c r="F27" s="90">
        <f t="shared" si="1"/>
        <v>86.618820524499114</v>
      </c>
      <c r="G27" s="91">
        <f t="shared" si="2"/>
        <v>100</v>
      </c>
    </row>
    <row r="28" spans="1:8" s="2" customFormat="1" ht="47.1" customHeight="1">
      <c r="A28" s="72" t="s">
        <v>61</v>
      </c>
      <c r="B28" s="95">
        <v>11438</v>
      </c>
      <c r="C28" s="95">
        <v>11438</v>
      </c>
      <c r="D28" s="89">
        <v>11437.743</v>
      </c>
      <c r="E28" s="99">
        <f t="shared" si="0"/>
        <v>-0.2569999999996071</v>
      </c>
      <c r="F28" s="90">
        <f t="shared" si="1"/>
        <v>99.997753103689462</v>
      </c>
      <c r="G28" s="91">
        <f t="shared" si="2"/>
        <v>99.997753103689462</v>
      </c>
      <c r="H28" s="83"/>
    </row>
    <row r="29" spans="1:8" s="2" customFormat="1" ht="47.1" customHeight="1">
      <c r="A29" s="72" t="s">
        <v>81</v>
      </c>
      <c r="B29" s="95">
        <v>395.9</v>
      </c>
      <c r="C29" s="95">
        <v>395.9</v>
      </c>
      <c r="D29" s="89">
        <v>141.30000000000001</v>
      </c>
      <c r="E29" s="99">
        <f t="shared" si="0"/>
        <v>-254.59999999999997</v>
      </c>
      <c r="F29" s="90">
        <f t="shared" si="1"/>
        <v>35.690831017933824</v>
      </c>
      <c r="G29" s="91">
        <f t="shared" si="2"/>
        <v>35.690831017933824</v>
      </c>
      <c r="H29" s="83"/>
    </row>
    <row r="30" spans="1:8" ht="15.75">
      <c r="A30" s="73" t="s">
        <v>62</v>
      </c>
      <c r="B30" s="95">
        <v>12389.96</v>
      </c>
      <c r="C30" s="95">
        <v>7498.009</v>
      </c>
      <c r="D30" s="89">
        <v>6433.2150000000001</v>
      </c>
      <c r="E30" s="31">
        <f t="shared" si="0"/>
        <v>-1064.7939999999999</v>
      </c>
      <c r="F30" s="90">
        <f>D30/B30*100</f>
        <v>51.922806853290894</v>
      </c>
      <c r="G30" s="91">
        <f t="shared" si="2"/>
        <v>85.798976768366103</v>
      </c>
    </row>
    <row r="31" spans="1:8" ht="63">
      <c r="A31" s="73" t="s">
        <v>86</v>
      </c>
      <c r="B31" s="95">
        <v>13710.3</v>
      </c>
      <c r="C31" s="95">
        <v>6341.4</v>
      </c>
      <c r="D31" s="89">
        <v>6341.4</v>
      </c>
      <c r="E31" s="99">
        <f t="shared" si="0"/>
        <v>0</v>
      </c>
      <c r="F31" s="90">
        <f>D31/B31*100</f>
        <v>46.252817225006012</v>
      </c>
      <c r="G31" s="91">
        <f t="shared" si="2"/>
        <v>100</v>
      </c>
    </row>
    <row r="32" spans="1:8" s="8" customFormat="1" ht="21.75" customHeight="1">
      <c r="A32" s="74" t="s">
        <v>10</v>
      </c>
      <c r="B32" s="44">
        <f>B21+B22</f>
        <v>3952586.6189999999</v>
      </c>
      <c r="C32" s="45">
        <f>C21+C22</f>
        <v>1625870.2410000002</v>
      </c>
      <c r="D32" s="46">
        <f>D21+D22</f>
        <v>1425374.0809999998</v>
      </c>
      <c r="E32" s="99">
        <f t="shared" si="0"/>
        <v>-200496.16000000038</v>
      </c>
      <c r="F32" s="60">
        <f t="shared" si="1"/>
        <v>36.061805050602985</v>
      </c>
      <c r="G32" s="61">
        <f t="shared" si="2"/>
        <v>87.668378758400536</v>
      </c>
    </row>
    <row r="33" spans="1:8" s="15" customFormat="1" ht="23.85" customHeight="1">
      <c r="A33" s="74" t="s">
        <v>11</v>
      </c>
      <c r="B33" s="34"/>
      <c r="C33" s="45"/>
      <c r="D33" s="47"/>
      <c r="E33" s="99">
        <f t="shared" si="0"/>
        <v>0</v>
      </c>
      <c r="F33" s="32"/>
      <c r="G33" s="61"/>
    </row>
    <row r="34" spans="1:8" s="18" customFormat="1" ht="16.149999999999999" customHeight="1">
      <c r="A34" s="68" t="s">
        <v>57</v>
      </c>
      <c r="B34" s="34">
        <v>705</v>
      </c>
      <c r="C34" s="34">
        <v>414</v>
      </c>
      <c r="D34" s="47">
        <v>388.036</v>
      </c>
      <c r="E34" s="99">
        <f t="shared" si="0"/>
        <v>-25.963999999999999</v>
      </c>
      <c r="F34" s="80">
        <f t="shared" si="1"/>
        <v>55.040567375886532</v>
      </c>
      <c r="G34" s="33">
        <f t="shared" si="2"/>
        <v>93.728502415458934</v>
      </c>
    </row>
    <row r="35" spans="1:8" s="18" customFormat="1" ht="16.149999999999999" customHeight="1">
      <c r="A35" s="68" t="s">
        <v>79</v>
      </c>
      <c r="B35" s="34">
        <v>0</v>
      </c>
      <c r="C35" s="34">
        <v>0</v>
      </c>
      <c r="D35" s="47">
        <v>0.29499999999999998</v>
      </c>
      <c r="E35" s="99">
        <f t="shared" si="0"/>
        <v>0.29499999999999998</v>
      </c>
      <c r="F35" s="80"/>
      <c r="G35" s="33"/>
    </row>
    <row r="36" spans="1:8" ht="49.15" customHeight="1">
      <c r="A36" s="68" t="s">
        <v>15</v>
      </c>
      <c r="B36" s="34">
        <v>1200</v>
      </c>
      <c r="C36" s="34">
        <v>150</v>
      </c>
      <c r="D36" s="34">
        <v>28.617000000000001</v>
      </c>
      <c r="E36" s="34">
        <f t="shared" si="0"/>
        <v>-121.383</v>
      </c>
      <c r="F36" s="80">
        <f t="shared" si="1"/>
        <v>2.3847499999999999</v>
      </c>
      <c r="G36" s="33">
        <f t="shared" si="2"/>
        <v>19.077999999999999</v>
      </c>
    </row>
    <row r="37" spans="1:8" ht="50.1" customHeight="1">
      <c r="A37" s="68" t="s">
        <v>71</v>
      </c>
      <c r="B37" s="34">
        <v>220</v>
      </c>
      <c r="C37" s="34">
        <v>55</v>
      </c>
      <c r="D37" s="34">
        <v>124.13</v>
      </c>
      <c r="E37" s="31">
        <f t="shared" si="0"/>
        <v>69.13</v>
      </c>
      <c r="F37" s="80">
        <f t="shared" si="1"/>
        <v>56.422727272727272</v>
      </c>
      <c r="G37" s="33" t="s">
        <v>93</v>
      </c>
    </row>
    <row r="38" spans="1:8" ht="34.5" customHeight="1">
      <c r="A38" s="68" t="s">
        <v>5</v>
      </c>
      <c r="B38" s="34">
        <v>4240</v>
      </c>
      <c r="C38" s="34">
        <v>1510</v>
      </c>
      <c r="D38" s="34">
        <v>1509.703</v>
      </c>
      <c r="E38" s="31">
        <f t="shared" si="0"/>
        <v>-0.29700000000002547</v>
      </c>
      <c r="F38" s="80">
        <f t="shared" si="1"/>
        <v>35.606202830188678</v>
      </c>
      <c r="G38" s="33">
        <f t="shared" si="2"/>
        <v>99.980331125827817</v>
      </c>
    </row>
    <row r="39" spans="1:8" ht="49.15" customHeight="1">
      <c r="A39" s="75" t="s">
        <v>76</v>
      </c>
      <c r="B39" s="34">
        <v>3000</v>
      </c>
      <c r="C39" s="34">
        <v>0</v>
      </c>
      <c r="D39" s="34">
        <v>0</v>
      </c>
      <c r="E39" s="31">
        <f t="shared" si="0"/>
        <v>0</v>
      </c>
      <c r="F39" s="80"/>
      <c r="G39" s="33"/>
    </row>
    <row r="40" spans="1:8" ht="16.5" customHeight="1">
      <c r="A40" s="68" t="s">
        <v>77</v>
      </c>
      <c r="B40" s="34">
        <v>2100</v>
      </c>
      <c r="C40" s="34">
        <v>0</v>
      </c>
      <c r="D40" s="34">
        <v>0</v>
      </c>
      <c r="E40" s="31">
        <f t="shared" si="0"/>
        <v>0</v>
      </c>
      <c r="F40" s="80"/>
      <c r="G40" s="33"/>
    </row>
    <row r="41" spans="1:8" s="18" customFormat="1" ht="16.350000000000001" customHeight="1">
      <c r="A41" s="74" t="s">
        <v>84</v>
      </c>
      <c r="B41" s="44">
        <f>SUM(B34:B40)</f>
        <v>11465</v>
      </c>
      <c r="C41" s="44">
        <f>SUM(C34:C40)</f>
        <v>2129</v>
      </c>
      <c r="D41" s="44">
        <f>SUM(D34:D40)</f>
        <v>2050.7809999999999</v>
      </c>
      <c r="E41" s="31">
        <f t="shared" si="0"/>
        <v>-78.219000000000051</v>
      </c>
      <c r="F41" s="81">
        <f t="shared" si="1"/>
        <v>17.887317924116878</v>
      </c>
      <c r="G41" s="61">
        <f t="shared" si="2"/>
        <v>96.326021606387968</v>
      </c>
    </row>
    <row r="42" spans="1:8" s="88" customFormat="1" ht="17.850000000000001" customHeight="1">
      <c r="A42" s="58" t="s">
        <v>69</v>
      </c>
      <c r="B42" s="44">
        <f>B32+B41</f>
        <v>3964051.6189999999</v>
      </c>
      <c r="C42" s="44">
        <f>C32+C41</f>
        <v>1627999.2410000002</v>
      </c>
      <c r="D42" s="44">
        <f>D32+D41</f>
        <v>1427424.8619999997</v>
      </c>
      <c r="E42" s="31">
        <f t="shared" si="0"/>
        <v>-200574.37900000042</v>
      </c>
      <c r="F42" s="60">
        <f t="shared" si="1"/>
        <v>36.009240019939298</v>
      </c>
      <c r="G42" s="61">
        <f>D42/C42*100</f>
        <v>87.679700705708115</v>
      </c>
    </row>
    <row r="43" spans="1:8" s="106" customFormat="1" ht="31.5">
      <c r="A43" s="105" t="s">
        <v>54</v>
      </c>
      <c r="B43" s="107">
        <v>3730</v>
      </c>
      <c r="C43" s="107">
        <v>932.5</v>
      </c>
      <c r="D43" s="30">
        <v>1709.0219999999999</v>
      </c>
      <c r="E43" s="29">
        <f t="shared" si="0"/>
        <v>776.52199999999993</v>
      </c>
      <c r="F43" s="108">
        <f t="shared" si="1"/>
        <v>45.818284182305632</v>
      </c>
      <c r="G43" s="82" t="s">
        <v>91</v>
      </c>
    </row>
    <row r="44" spans="1:8" ht="22.15" customHeight="1">
      <c r="A44" s="84" t="s">
        <v>12</v>
      </c>
      <c r="B44" s="44">
        <f>B42+B43</f>
        <v>3967781.6189999999</v>
      </c>
      <c r="C44" s="44">
        <f>C42+C43</f>
        <v>1628931.7410000002</v>
      </c>
      <c r="D44" s="44">
        <f>D42+D43</f>
        <v>1429133.8839999998</v>
      </c>
      <c r="E44" s="31">
        <f>D44-C44</f>
        <v>-199797.85700000031</v>
      </c>
      <c r="F44" s="96">
        <f t="shared" si="1"/>
        <v>36.018461226708951</v>
      </c>
      <c r="G44" s="97">
        <f>D44/C44*100</f>
        <v>87.734424225944267</v>
      </c>
      <c r="H44" s="102"/>
    </row>
    <row r="45" spans="1:8">
      <c r="E45" s="101"/>
    </row>
  </sheetData>
  <mergeCells count="1">
    <mergeCell ref="A1:G1"/>
  </mergeCells>
  <phoneticPr fontId="1" type="noConversion"/>
  <pageMargins left="0.98425196850393704" right="0.51181102362204722" top="0.51181102362204722" bottom="0.51181102362204722" header="0.31496062992125984" footer="0.27559055118110237"/>
  <pageSetup paperSize="9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Укр</vt:lpstr>
      <vt:lpstr>Рус</vt:lpstr>
      <vt:lpstr>Лист1</vt:lpstr>
      <vt:lpstr>Укр!Область_печати</vt:lpstr>
    </vt:vector>
  </TitlesOfParts>
  <Company>GorFo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user_452a</cp:lastModifiedBy>
  <cp:lastPrinted>2020-05-12T11:09:59Z</cp:lastPrinted>
  <dcterms:created xsi:type="dcterms:W3CDTF">2004-07-02T06:40:36Z</dcterms:created>
  <dcterms:modified xsi:type="dcterms:W3CDTF">2020-05-19T11:45:15Z</dcterms:modified>
</cp:coreProperties>
</file>