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0"/>
  </bookViews>
  <sheets>
    <sheet name="Укр" sheetId="1" r:id="rId1"/>
    <sheet name="Рус" sheetId="2" r:id="rId2"/>
  </sheets>
  <definedNames>
    <definedName name="_xlnm.Print_Area" localSheetId="0">'Укр'!$A$2:$F$48</definedName>
  </definedNames>
  <calcPr fullCalcOnLoad="1" refMode="R1C1"/>
</workbook>
</file>

<file path=xl/sharedStrings.xml><?xml version="1.0" encoding="utf-8"?>
<sst xmlns="http://schemas.openxmlformats.org/spreadsheetml/2006/main" count="124" uniqueCount="114">
  <si>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</si>
  <si>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</si>
  <si>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</si>
  <si>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</si>
  <si>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</si>
  <si>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</si>
  <si>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</si>
  <si>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</si>
  <si>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</si>
  <si>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</si>
  <si>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</si>
  <si>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</si>
  <si>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</si>
  <si>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</si>
  <si>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</si>
  <si>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</si>
  <si>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</si>
  <si>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</si>
  <si>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</si>
  <si>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</si>
  <si>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</si>
  <si>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</si>
  <si>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</si>
  <si>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</si>
  <si>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</si>
  <si>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</si>
  <si>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</si>
  <si>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</si>
  <si>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</si>
  <si>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</si>
  <si>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</si>
  <si>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</si>
  <si>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</si>
  <si>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</si>
  <si>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</si>
  <si>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</si>
  <si>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</si>
  <si>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</si>
  <si>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</si>
  <si>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</si>
  <si>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</si>
  <si>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</si>
  <si>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</si>
  <si>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</si>
  <si>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</si>
  <si>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</si>
  <si>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</si>
  <si>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</si>
  <si>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</si>
  <si>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</si>
  <si>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</si>
  <si>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</si>
  <si>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</si>
  <si>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</si>
  <si>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</si>
  <si>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</si>
  <si>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</si>
  <si>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</si>
  <si>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</si>
  <si>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</si>
  <si>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</si>
  <si>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</si>
  <si>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</si>
  <si>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</si>
  <si>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</si>
  <si>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</si>
  <si>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</si>
  <si>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</si>
  <si>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</si>
  <si>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</si>
  <si>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</si>
  <si>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</si>
  <si>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</si>
  <si>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</si>
  <si>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</si>
  <si>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</si>
  <si>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</si>
  <si>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</si>
  <si>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</si>
  <si>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</si>
  <si>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</si>
  <si>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</si>
  <si>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</si>
  <si>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</si>
  <si>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</si>
  <si>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</si>
  <si>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</si>
  <si>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</si>
  <si>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</si>
  <si>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</si>
  <si>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</si>
  <si>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</si>
  <si>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</si>
  <si>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</si>
  <si>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t>в 4,4 р.б.</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</si>
  <si>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</si>
  <si>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</si>
  <si>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</si>
  <si>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 xml:space="preserve">Надійшло з
 01 січня по 
02 червня            тис. грн. </t>
  </si>
  <si>
    <t>в  4.4 р.б.</t>
  </si>
  <si>
    <t>в 2.1 р.б.</t>
  </si>
  <si>
    <t>в 4.5 р.б.</t>
  </si>
  <si>
    <t>в 2.4 р.б.</t>
  </si>
  <si>
    <t>в 2.5 р.б.</t>
  </si>
  <si>
    <t>в 7.4 р.б.</t>
  </si>
  <si>
    <t>в 34.4 р.б.</t>
  </si>
  <si>
    <t>в 6.3 р.б.</t>
  </si>
  <si>
    <t>в 4,5 р.б.</t>
  </si>
  <si>
    <t>в 3.6 р.б.</t>
  </si>
  <si>
    <t>в 17.9 р.б.</t>
  </si>
  <si>
    <t>в 2.9 р.б.</t>
  </si>
  <si>
    <t>в 2.7 р.б.</t>
  </si>
  <si>
    <t xml:space="preserve">Поступило          с 01 января
по 02 июня,
тыс. грн. </t>
  </si>
  <si>
    <t>План на
 январь- июнь с учетом изменений, тыс. грн.</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</si>
</sst>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196" fontId="22" fillId="0" borderId="12" xfId="0" applyNumberFormat="1" applyFont="1" applyFill="1" applyBorder="1" applyAlignment="1">
      <alignment/>
    </xf>
    <xf numFmtId="196" fontId="22" fillId="0" borderId="12" xfId="0" applyNumberFormat="1" applyFont="1" applyFill="1" applyBorder="1" applyAlignment="1">
      <alignment horizontal="right"/>
    </xf>
    <xf numFmtId="0" fontId="19" fillId="0" borderId="12" xfId="0" applyFont="1" applyBorder="1" applyAlignment="1">
      <alignment horizontal="justify"/>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0" fillId="0" borderId="0" xfId="0" applyFont="1" applyFill="1" applyAlignment="1">
      <alignment/>
    </xf>
    <xf numFmtId="0" fontId="18" fillId="0" borderId="12" xfId="0" applyFont="1" applyFill="1" applyBorder="1" applyAlignment="1">
      <alignment vertical="center" wrapText="1"/>
    </xf>
    <xf numFmtId="0" fontId="16" fillId="0" borderId="0" xfId="0" applyFont="1" applyAlignment="1">
      <alignment horizontal="center" wrapText="1"/>
    </xf>
    <xf numFmtId="196" fontId="16" fillId="0" borderId="12" xfId="0" applyNumberFormat="1" applyFont="1" applyFill="1" applyBorder="1" applyAlignment="1">
      <alignment horizontal="right"/>
    </xf>
    <xf numFmtId="0" fontId="10"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SheetLayoutView="75" zoomScalePageLayoutView="0" workbookViewId="0" topLeftCell="A1">
      <selection activeCell="I46" sqref="I46"/>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1" t="s">
        <v>84</v>
      </c>
      <c r="B2" s="111"/>
      <c r="C2" s="111"/>
      <c r="D2" s="111"/>
      <c r="E2" s="111"/>
      <c r="F2" s="111"/>
    </row>
    <row r="3" spans="1:6" ht="15">
      <c r="A3" s="26"/>
      <c r="B3" s="83"/>
      <c r="C3" s="27"/>
      <c r="D3" s="84"/>
      <c r="E3" s="28"/>
      <c r="F3" s="29"/>
    </row>
    <row r="4" spans="1:6" ht="94.5" customHeight="1">
      <c r="A4" s="85" t="s">
        <v>26</v>
      </c>
      <c r="B4" s="86" t="s">
        <v>73</v>
      </c>
      <c r="C4" s="87" t="s">
        <v>97</v>
      </c>
      <c r="D4" s="88" t="s">
        <v>98</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1209328</v>
      </c>
      <c r="C7" s="46">
        <v>564248</v>
      </c>
      <c r="D7" s="47">
        <v>503176.108</v>
      </c>
      <c r="E7" s="48">
        <f>D7/B7*100</f>
        <v>41.60791017821468</v>
      </c>
      <c r="F7" s="49">
        <f>D7/C7*100</f>
        <v>89.17640966383577</v>
      </c>
    </row>
    <row r="8" spans="1:6" ht="18" customHeight="1">
      <c r="A8" s="61" t="s">
        <v>62</v>
      </c>
      <c r="B8" s="50">
        <v>2140</v>
      </c>
      <c r="C8" s="46">
        <v>1182.6</v>
      </c>
      <c r="D8" s="47">
        <v>1303.3</v>
      </c>
      <c r="E8" s="48">
        <f aca="true" t="shared" si="0" ref="E8:E48">D8/B8*100</f>
        <v>60.901869158878505</v>
      </c>
      <c r="F8" s="49">
        <f aca="true" t="shared" si="1" ref="F8:F48">D8/C8*100</f>
        <v>110.20632504650769</v>
      </c>
    </row>
    <row r="9" spans="1:6" ht="18.75" customHeight="1">
      <c r="A9" s="60" t="s">
        <v>90</v>
      </c>
      <c r="B9" s="50">
        <v>195600</v>
      </c>
      <c r="C9" s="46">
        <v>86580</v>
      </c>
      <c r="D9" s="47">
        <v>78560.82</v>
      </c>
      <c r="E9" s="48">
        <f t="shared" si="0"/>
        <v>40.16401840490798</v>
      </c>
      <c r="F9" s="49">
        <f t="shared" si="1"/>
        <v>90.73783783783784</v>
      </c>
    </row>
    <row r="10" spans="1:6" ht="15">
      <c r="A10" s="61" t="s">
        <v>54</v>
      </c>
      <c r="B10" s="52">
        <f>B11+B15+B17</f>
        <v>537438</v>
      </c>
      <c r="C10" s="52">
        <f>C11+C15+C17</f>
        <v>253011.39</v>
      </c>
      <c r="D10" s="52">
        <f>D11+D15+D16+D17</f>
        <v>248400.253</v>
      </c>
      <c r="E10" s="48">
        <f t="shared" si="0"/>
        <v>46.21933190433129</v>
      </c>
      <c r="F10" s="49">
        <f t="shared" si="1"/>
        <v>98.17749825412999</v>
      </c>
    </row>
    <row r="11" spans="1:6" s="12" customFormat="1" ht="15">
      <c r="A11" s="53" t="s">
        <v>29</v>
      </c>
      <c r="B11" s="54">
        <f>SUM(B12:B14)</f>
        <v>306758</v>
      </c>
      <c r="C11" s="55">
        <f>C12+C13+C14</f>
        <v>145105.7</v>
      </c>
      <c r="D11" s="55">
        <f>D12+D13+D14</f>
        <v>130896.697</v>
      </c>
      <c r="E11" s="48">
        <f t="shared" si="0"/>
        <v>42.67099700741301</v>
      </c>
      <c r="F11" s="49">
        <f t="shared" si="1"/>
        <v>90.20782574357864</v>
      </c>
    </row>
    <row r="12" spans="1:6" s="12" customFormat="1" ht="33" customHeight="1">
      <c r="A12" s="53" t="s">
        <v>56</v>
      </c>
      <c r="B12" s="54">
        <v>24108</v>
      </c>
      <c r="C12" s="55">
        <v>10785</v>
      </c>
      <c r="D12" s="57">
        <v>12813.651</v>
      </c>
      <c r="E12" s="48">
        <f t="shared" si="0"/>
        <v>53.15103285216526</v>
      </c>
      <c r="F12" s="49">
        <f t="shared" si="1"/>
        <v>118.8099304589708</v>
      </c>
    </row>
    <row r="13" spans="1:6" s="12" customFormat="1" ht="15">
      <c r="A13" s="53" t="s">
        <v>30</v>
      </c>
      <c r="B13" s="54">
        <v>280700</v>
      </c>
      <c r="C13" s="55">
        <v>133970.7</v>
      </c>
      <c r="D13" s="57">
        <v>116547.836</v>
      </c>
      <c r="E13" s="48">
        <f t="shared" si="0"/>
        <v>41.52042607766299</v>
      </c>
      <c r="F13" s="49">
        <f t="shared" si="1"/>
        <v>86.99501906013776</v>
      </c>
    </row>
    <row r="14" spans="1:6" s="12" customFormat="1" ht="15.75" customHeight="1">
      <c r="A14" s="53" t="s">
        <v>31</v>
      </c>
      <c r="B14" s="54">
        <v>1950</v>
      </c>
      <c r="C14" s="55">
        <v>350</v>
      </c>
      <c r="D14" s="99">
        <v>1535.21</v>
      </c>
      <c r="E14" s="48">
        <f t="shared" si="0"/>
        <v>78.72871794871796</v>
      </c>
      <c r="F14" s="49" t="s">
        <v>99</v>
      </c>
    </row>
    <row r="15" spans="1:6" s="12" customFormat="1" ht="18.75" customHeight="1">
      <c r="A15" s="59" t="s">
        <v>32</v>
      </c>
      <c r="B15" s="54">
        <v>250</v>
      </c>
      <c r="C15" s="55">
        <v>105.69</v>
      </c>
      <c r="D15" s="57">
        <v>153.472</v>
      </c>
      <c r="E15" s="48">
        <f t="shared" si="0"/>
        <v>61.388799999999996</v>
      </c>
      <c r="F15" s="49">
        <f t="shared" si="1"/>
        <v>145.20957517267482</v>
      </c>
    </row>
    <row r="16" spans="1:6" s="12" customFormat="1" ht="54" customHeight="1">
      <c r="A16" s="59" t="s">
        <v>64</v>
      </c>
      <c r="B16" s="54"/>
      <c r="C16" s="55"/>
      <c r="D16" s="57">
        <v>-91.152</v>
      </c>
      <c r="E16" s="48"/>
      <c r="F16" s="49"/>
    </row>
    <row r="17" spans="1:6" s="12" customFormat="1" ht="18" customHeight="1">
      <c r="A17" s="59" t="s">
        <v>33</v>
      </c>
      <c r="B17" s="54">
        <v>230430</v>
      </c>
      <c r="C17" s="55">
        <v>107800</v>
      </c>
      <c r="D17" s="57">
        <v>117441.236</v>
      </c>
      <c r="E17" s="48">
        <f t="shared" si="0"/>
        <v>50.96612246669271</v>
      </c>
      <c r="F17" s="49">
        <f t="shared" si="1"/>
        <v>108.94363265306121</v>
      </c>
    </row>
    <row r="18" spans="1:6" ht="20.25" customHeight="1">
      <c r="A18" s="60" t="s">
        <v>35</v>
      </c>
      <c r="B18" s="50">
        <v>150</v>
      </c>
      <c r="C18" s="46">
        <v>72</v>
      </c>
      <c r="D18" s="45">
        <v>320.928</v>
      </c>
      <c r="E18" s="97" t="s">
        <v>100</v>
      </c>
      <c r="F18" s="49" t="s">
        <v>101</v>
      </c>
    </row>
    <row r="19" spans="1:6" ht="34.5" customHeight="1">
      <c r="A19" s="60" t="s">
        <v>77</v>
      </c>
      <c r="B19" s="50">
        <v>20500</v>
      </c>
      <c r="C19" s="46">
        <v>9202</v>
      </c>
      <c r="D19" s="47">
        <v>7928.552</v>
      </c>
      <c r="E19" s="48">
        <f t="shared" si="0"/>
        <v>38.675863414634144</v>
      </c>
      <c r="F19" s="49">
        <f t="shared" si="1"/>
        <v>86.16118235166267</v>
      </c>
    </row>
    <row r="20" spans="1:6" ht="69" customHeight="1">
      <c r="A20" s="60" t="s">
        <v>36</v>
      </c>
      <c r="B20" s="50">
        <v>10500</v>
      </c>
      <c r="C20" s="46">
        <v>5250</v>
      </c>
      <c r="D20" s="47">
        <v>4248.699</v>
      </c>
      <c r="E20" s="48">
        <f t="shared" si="0"/>
        <v>40.46379999999999</v>
      </c>
      <c r="F20" s="49">
        <f t="shared" si="1"/>
        <v>80.92759999999998</v>
      </c>
    </row>
    <row r="21" spans="1:6" ht="16.5" customHeight="1">
      <c r="A21" s="60" t="s">
        <v>37</v>
      </c>
      <c r="B21" s="50">
        <v>300</v>
      </c>
      <c r="C21" s="46">
        <v>136</v>
      </c>
      <c r="D21" s="47">
        <v>203.32</v>
      </c>
      <c r="E21" s="48">
        <f t="shared" si="0"/>
        <v>67.77333333333333</v>
      </c>
      <c r="F21" s="49">
        <f t="shared" si="1"/>
        <v>149.5</v>
      </c>
    </row>
    <row r="22" spans="1:6" ht="33.75" customHeight="1">
      <c r="A22" s="60" t="s">
        <v>87</v>
      </c>
      <c r="B22" s="50"/>
      <c r="C22" s="46"/>
      <c r="D22" s="47">
        <v>9187.397</v>
      </c>
      <c r="E22" s="48"/>
      <c r="F22" s="49"/>
    </row>
    <row r="23" spans="1:6" ht="22.5" customHeight="1">
      <c r="A23" s="61" t="s">
        <v>38</v>
      </c>
      <c r="B23" s="50">
        <v>3100</v>
      </c>
      <c r="C23" s="46">
        <v>1540</v>
      </c>
      <c r="D23" s="45">
        <v>3717.7</v>
      </c>
      <c r="E23" s="48">
        <f t="shared" si="0"/>
        <v>119.9258064516129</v>
      </c>
      <c r="F23" s="49" t="s">
        <v>102</v>
      </c>
    </row>
    <row r="24" spans="1:6" s="10" customFormat="1" ht="21.75" customHeight="1">
      <c r="A24" s="62" t="s">
        <v>39</v>
      </c>
      <c r="B24" s="63">
        <f>B7+B8+B9+B10++B18+B19+B20+B21+B23</f>
        <v>1979056</v>
      </c>
      <c r="C24" s="63">
        <f>C7+C8+C9+C10++C18+C19+C20+C21+C23</f>
        <v>921221.99</v>
      </c>
      <c r="D24" s="63">
        <f>D7+D8+D9+D10+D18+D19+D20+D21+D22+D23</f>
        <v>857047.0769999999</v>
      </c>
      <c r="E24" s="64">
        <f t="shared" si="0"/>
        <v>43.305852739892146</v>
      </c>
      <c r="F24" s="65">
        <f t="shared" si="1"/>
        <v>93.03371894107738</v>
      </c>
    </row>
    <row r="25" spans="1:6" ht="23.25" customHeight="1">
      <c r="A25" s="61" t="s">
        <v>40</v>
      </c>
      <c r="B25" s="54">
        <f>B26+B27+B28+B29+B30+B31+B32+B34+B35+B33</f>
        <v>1634350.4589999998</v>
      </c>
      <c r="C25" s="55">
        <f>SUM(C26:C35)</f>
        <v>966404.4990000001</v>
      </c>
      <c r="D25" s="55">
        <f>SUM(D26:D35)</f>
        <v>864125.544</v>
      </c>
      <c r="E25" s="48">
        <f t="shared" si="0"/>
        <v>52.87272012201883</v>
      </c>
      <c r="F25" s="49">
        <f t="shared" si="1"/>
        <v>89.4165481321916</v>
      </c>
    </row>
    <row r="26" spans="1:6" ht="132.75" customHeight="1">
      <c r="A26" s="92" t="s">
        <v>41</v>
      </c>
      <c r="B26" s="54">
        <v>521582.3</v>
      </c>
      <c r="C26" s="68">
        <v>251963.566</v>
      </c>
      <c r="D26" s="69">
        <v>207475.437</v>
      </c>
      <c r="E26" s="48">
        <f t="shared" si="0"/>
        <v>39.778082385080936</v>
      </c>
      <c r="F26" s="49">
        <f t="shared" si="1"/>
        <v>82.34342777955445</v>
      </c>
    </row>
    <row r="27" spans="1:6" ht="146.25" customHeight="1">
      <c r="A27" s="92" t="s">
        <v>42</v>
      </c>
      <c r="B27" s="54">
        <v>299682.7</v>
      </c>
      <c r="C27" s="68">
        <v>265515.221</v>
      </c>
      <c r="D27" s="69">
        <v>263500.837</v>
      </c>
      <c r="E27" s="48">
        <f t="shared" si="0"/>
        <v>87.92660937718459</v>
      </c>
      <c r="F27" s="49">
        <f t="shared" si="1"/>
        <v>99.2413301232173</v>
      </c>
    </row>
    <row r="28" spans="1:6" ht="85.5" customHeight="1">
      <c r="A28" s="92" t="s">
        <v>43</v>
      </c>
      <c r="B28" s="54">
        <v>890.5</v>
      </c>
      <c r="C28" s="55">
        <v>445.2</v>
      </c>
      <c r="D28" s="69">
        <v>371</v>
      </c>
      <c r="E28" s="48">
        <f t="shared" si="0"/>
        <v>41.66198764738911</v>
      </c>
      <c r="F28" s="49">
        <f t="shared" si="1"/>
        <v>83.33333333333334</v>
      </c>
    </row>
    <row r="29" spans="1:6" ht="71.25" customHeight="1">
      <c r="A29" s="92" t="s">
        <v>91</v>
      </c>
      <c r="B29" s="54">
        <v>7133.3</v>
      </c>
      <c r="C29" s="55">
        <v>2377.8</v>
      </c>
      <c r="D29" s="69">
        <v>1585.2</v>
      </c>
      <c r="E29" s="48">
        <f t="shared" si="0"/>
        <v>22.222533750157712</v>
      </c>
      <c r="F29" s="49">
        <f t="shared" si="1"/>
        <v>66.66666666666666</v>
      </c>
    </row>
    <row r="30" spans="1:6" ht="36" customHeight="1">
      <c r="A30" s="92" t="s">
        <v>44</v>
      </c>
      <c r="B30" s="54">
        <v>375497</v>
      </c>
      <c r="C30" s="55">
        <v>231277.2</v>
      </c>
      <c r="D30" s="69">
        <v>195041.85</v>
      </c>
      <c r="E30" s="48">
        <f t="shared" si="0"/>
        <v>51.94231911306881</v>
      </c>
      <c r="F30" s="49">
        <f t="shared" si="1"/>
        <v>84.33250229594617</v>
      </c>
    </row>
    <row r="31" spans="1:6" ht="33.75" customHeight="1">
      <c r="A31" s="92" t="s">
        <v>45</v>
      </c>
      <c r="B31" s="54">
        <v>417548.2</v>
      </c>
      <c r="C31" s="55">
        <v>208733.243</v>
      </c>
      <c r="D31" s="69">
        <v>191300.848</v>
      </c>
      <c r="E31" s="48">
        <f t="shared" si="0"/>
        <v>45.81527306308589</v>
      </c>
      <c r="F31" s="49">
        <f t="shared" si="1"/>
        <v>91.64848169392931</v>
      </c>
    </row>
    <row r="32" spans="1:6" ht="19.5" customHeight="1">
      <c r="A32" s="93" t="s">
        <v>46</v>
      </c>
      <c r="B32" s="54">
        <v>6169.15</v>
      </c>
      <c r="C32" s="68">
        <v>2925.17</v>
      </c>
      <c r="D32" s="69">
        <v>2287.722</v>
      </c>
      <c r="E32" s="48">
        <f t="shared" si="0"/>
        <v>37.08326106513864</v>
      </c>
      <c r="F32" s="49">
        <f t="shared" si="1"/>
        <v>78.20817251646913</v>
      </c>
    </row>
    <row r="33" spans="1:6" ht="75.75" customHeight="1">
      <c r="A33" s="105" t="s">
        <v>95</v>
      </c>
      <c r="B33" s="54">
        <v>409.585</v>
      </c>
      <c r="C33" s="68">
        <v>186.175</v>
      </c>
      <c r="D33" s="69">
        <v>148.94</v>
      </c>
      <c r="E33" s="48">
        <f t="shared" si="0"/>
        <v>36.36363636363637</v>
      </c>
      <c r="F33" s="49">
        <f t="shared" si="1"/>
        <v>80</v>
      </c>
    </row>
    <row r="34" spans="1:6" ht="225" customHeight="1">
      <c r="A34" s="94" t="s">
        <v>79</v>
      </c>
      <c r="B34" s="54">
        <v>4552.4</v>
      </c>
      <c r="C34" s="55">
        <v>2095.6</v>
      </c>
      <c r="D34" s="69">
        <v>1528.386</v>
      </c>
      <c r="E34" s="48">
        <f t="shared" si="0"/>
        <v>33.57319216237589</v>
      </c>
      <c r="F34" s="49">
        <f t="shared" si="1"/>
        <v>72.93309791945028</v>
      </c>
    </row>
    <row r="35" spans="1:6" ht="294.75" customHeight="1">
      <c r="A35" s="101" t="s">
        <v>89</v>
      </c>
      <c r="B35" s="54">
        <v>885.324</v>
      </c>
      <c r="C35" s="55">
        <v>885.324</v>
      </c>
      <c r="D35" s="69">
        <v>885.324</v>
      </c>
      <c r="E35" s="48">
        <f t="shared" si="0"/>
        <v>100</v>
      </c>
      <c r="F35" s="49">
        <f t="shared" si="1"/>
        <v>100</v>
      </c>
    </row>
    <row r="36" spans="1:6" s="10" customFormat="1" ht="28.5" customHeight="1">
      <c r="A36" s="75" t="s">
        <v>47</v>
      </c>
      <c r="B36" s="63">
        <f>B24+B25</f>
        <v>3613406.459</v>
      </c>
      <c r="C36" s="73">
        <f>C24+C25</f>
        <v>1887626.489</v>
      </c>
      <c r="D36" s="74">
        <f>D24+D25</f>
        <v>1721172.6209999998</v>
      </c>
      <c r="E36" s="64">
        <f t="shared" si="0"/>
        <v>47.63296464235384</v>
      </c>
      <c r="F36" s="65">
        <f t="shared" si="1"/>
        <v>91.18184296681586</v>
      </c>
    </row>
    <row r="37" spans="1:6" ht="24" customHeight="1">
      <c r="A37" s="75" t="s">
        <v>48</v>
      </c>
      <c r="B37" s="50"/>
      <c r="C37" s="73"/>
      <c r="D37" s="76"/>
      <c r="E37" s="48"/>
      <c r="F37" s="49"/>
    </row>
    <row r="38" spans="1:6" ht="57.75" customHeight="1">
      <c r="A38" s="60" t="s">
        <v>81</v>
      </c>
      <c r="B38" s="50"/>
      <c r="C38" s="73"/>
      <c r="D38" s="76">
        <v>-18.742</v>
      </c>
      <c r="E38" s="48"/>
      <c r="F38" s="49"/>
    </row>
    <row r="39" spans="1:6" ht="18.75" customHeight="1">
      <c r="A39" s="60" t="s">
        <v>34</v>
      </c>
      <c r="B39" s="50">
        <v>620</v>
      </c>
      <c r="C39" s="46">
        <v>351.73</v>
      </c>
      <c r="D39" s="76">
        <v>545.128</v>
      </c>
      <c r="E39" s="48">
        <f t="shared" si="0"/>
        <v>87.92387096774195</v>
      </c>
      <c r="F39" s="49">
        <f t="shared" si="1"/>
        <v>154.9847894691951</v>
      </c>
    </row>
    <row r="40" spans="1:6" ht="82.5" customHeight="1">
      <c r="A40" s="60" t="s">
        <v>49</v>
      </c>
      <c r="B40" s="50">
        <v>300</v>
      </c>
      <c r="C40" s="46">
        <v>144.6</v>
      </c>
      <c r="D40" s="50">
        <v>171.836</v>
      </c>
      <c r="E40" s="48">
        <f t="shared" si="0"/>
        <v>57.278666666666666</v>
      </c>
      <c r="F40" s="49">
        <f t="shared" si="1"/>
        <v>118.83540802213003</v>
      </c>
    </row>
    <row r="41" spans="1:6" s="15" customFormat="1" ht="76.5" customHeight="1">
      <c r="A41" s="95" t="s">
        <v>59</v>
      </c>
      <c r="B41" s="50">
        <v>71.74</v>
      </c>
      <c r="C41" s="46">
        <v>30</v>
      </c>
      <c r="D41" s="50">
        <v>74.484</v>
      </c>
      <c r="E41" s="48">
        <f t="shared" si="0"/>
        <v>103.8249233342626</v>
      </c>
      <c r="F41" s="49" t="s">
        <v>103</v>
      </c>
    </row>
    <row r="42" spans="1:6" s="14" customFormat="1" ht="48" customHeight="1">
      <c r="A42" s="60" t="s">
        <v>50</v>
      </c>
      <c r="B42" s="50">
        <v>500</v>
      </c>
      <c r="C42" s="46">
        <v>240</v>
      </c>
      <c r="D42" s="50">
        <v>1780.67</v>
      </c>
      <c r="E42" s="97" t="s">
        <v>108</v>
      </c>
      <c r="F42" s="49" t="s">
        <v>104</v>
      </c>
    </row>
    <row r="43" spans="1:6" s="21" customFormat="1" ht="34.5" customHeight="1">
      <c r="A43" s="78" t="s">
        <v>66</v>
      </c>
      <c r="B43" s="50">
        <v>2000</v>
      </c>
      <c r="C43" s="46">
        <v>800</v>
      </c>
      <c r="D43" s="50"/>
      <c r="E43" s="48"/>
      <c r="F43" s="49"/>
    </row>
    <row r="44" spans="1:6" ht="17.25" customHeight="1">
      <c r="A44" s="60" t="s">
        <v>69</v>
      </c>
      <c r="B44" s="98">
        <v>500</v>
      </c>
      <c r="C44" s="79">
        <v>260</v>
      </c>
      <c r="D44" s="79">
        <v>8955.951</v>
      </c>
      <c r="E44" s="97" t="s">
        <v>109</v>
      </c>
      <c r="F44" s="49" t="s">
        <v>105</v>
      </c>
    </row>
    <row r="45" spans="1:6" s="10" customFormat="1" ht="26.25" customHeight="1">
      <c r="A45" s="96" t="s">
        <v>51</v>
      </c>
      <c r="B45" s="63">
        <f>SUM(B39:B44)</f>
        <v>3991.74</v>
      </c>
      <c r="C45" s="63">
        <f>SUM(C39:C44)</f>
        <v>1826.33</v>
      </c>
      <c r="D45" s="63">
        <f>SUM(D38:D44)</f>
        <v>11509.327</v>
      </c>
      <c r="E45" s="112" t="s">
        <v>110</v>
      </c>
      <c r="F45" s="65" t="s">
        <v>106</v>
      </c>
    </row>
    <row r="46" spans="1:6" s="113" customFormat="1" ht="21" customHeight="1">
      <c r="A46" s="96" t="s">
        <v>52</v>
      </c>
      <c r="B46" s="63">
        <f>B36+B45</f>
        <v>3617398.199</v>
      </c>
      <c r="C46" s="63">
        <f>C36+C45</f>
        <v>1889452.8190000001</v>
      </c>
      <c r="D46" s="63">
        <f>D36+D45</f>
        <v>1732681.9479999999</v>
      </c>
      <c r="E46" s="64">
        <f t="shared" si="0"/>
        <v>47.89856832678762</v>
      </c>
      <c r="F46" s="65">
        <f t="shared" si="1"/>
        <v>91.70284277947877</v>
      </c>
    </row>
    <row r="47" spans="1:6" s="109" customFormat="1" ht="48" customHeight="1">
      <c r="A47" s="106" t="s">
        <v>58</v>
      </c>
      <c r="B47" s="107">
        <v>705.5</v>
      </c>
      <c r="C47" s="46">
        <v>352.75</v>
      </c>
      <c r="D47" s="46">
        <v>935.159</v>
      </c>
      <c r="E47" s="48">
        <f t="shared" si="0"/>
        <v>132.55265768958188</v>
      </c>
      <c r="F47" s="108" t="s">
        <v>111</v>
      </c>
    </row>
    <row r="48" spans="1:6" s="10" customFormat="1" ht="15">
      <c r="A48" s="62" t="s">
        <v>53</v>
      </c>
      <c r="B48" s="63">
        <f>B46+B47</f>
        <v>3618103.699</v>
      </c>
      <c r="C48" s="80">
        <f>C46+C47</f>
        <v>1889805.5690000001</v>
      </c>
      <c r="D48" s="63">
        <f>D46+D47</f>
        <v>1733617.1069999998</v>
      </c>
      <c r="E48" s="64">
        <f t="shared" si="0"/>
        <v>47.91507516711449</v>
      </c>
      <c r="F48" s="65">
        <f t="shared" si="1"/>
        <v>91.73520998339274</v>
      </c>
    </row>
    <row r="49" spans="3:6" ht="12.75">
      <c r="C49" s="9"/>
      <c r="D49" s="23"/>
      <c r="E49" s="9"/>
      <c r="F49" s="9"/>
    </row>
    <row r="51" spans="1:2" ht="12.75">
      <c r="A51" s="16"/>
      <c r="B51" s="18"/>
    </row>
  </sheetData>
  <sheetProtection/>
  <mergeCells count="1">
    <mergeCell ref="A2:F2"/>
  </mergeCells>
  <printOptions/>
  <pageMargins left="0.708661417322835" right="0.708661417322835" top="0.748031496062992" bottom="0.748031496062992" header="0.31496062992126" footer="0.31496062992126"/>
  <pageSetup fitToHeight="2"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40">
      <selection activeCell="E51" sqref="E51"/>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1" t="s">
        <v>85</v>
      </c>
      <c r="B2" s="111"/>
      <c r="C2" s="111"/>
      <c r="D2" s="111"/>
      <c r="E2" s="111"/>
      <c r="F2" s="111"/>
    </row>
    <row r="3" spans="1:6" ht="29.25" customHeight="1">
      <c r="A3" s="26"/>
      <c r="B3" s="26"/>
      <c r="C3" s="27"/>
      <c r="D3" s="28"/>
      <c r="E3" s="28"/>
      <c r="F3" s="29"/>
    </row>
    <row r="4" spans="1:6" ht="98.25" customHeight="1">
      <c r="A4" s="30" t="s">
        <v>11</v>
      </c>
      <c r="B4" s="31" t="s">
        <v>68</v>
      </c>
      <c r="C4" s="32" t="s">
        <v>113</v>
      </c>
      <c r="D4" s="30" t="s">
        <v>112</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1209328</v>
      </c>
      <c r="C7" s="46">
        <v>564248</v>
      </c>
      <c r="D7" s="47">
        <v>503176.108</v>
      </c>
      <c r="E7" s="48">
        <f>D7/B7*100</f>
        <v>41.60791017821468</v>
      </c>
      <c r="F7" s="49">
        <f>D7/C7*100</f>
        <v>89.17640966383577</v>
      </c>
    </row>
    <row r="8" spans="1:6" ht="18.75" customHeight="1">
      <c r="A8" s="44" t="s">
        <v>1</v>
      </c>
      <c r="B8" s="50">
        <v>2140</v>
      </c>
      <c r="C8" s="46">
        <v>1182.6</v>
      </c>
      <c r="D8" s="47">
        <v>1303.3</v>
      </c>
      <c r="E8" s="48">
        <f aca="true" t="shared" si="0" ref="E8:E48">D8/B8*100</f>
        <v>60.901869158878505</v>
      </c>
      <c r="F8" s="49">
        <f aca="true" t="shared" si="1" ref="F8:F21">D8/C8*100</f>
        <v>110.20632504650769</v>
      </c>
    </row>
    <row r="9" spans="1:6" ht="18.75" customHeight="1">
      <c r="A9" s="51" t="s">
        <v>93</v>
      </c>
      <c r="B9" s="50">
        <v>195600</v>
      </c>
      <c r="C9" s="46">
        <v>86580</v>
      </c>
      <c r="D9" s="47">
        <v>78560.82</v>
      </c>
      <c r="E9" s="48">
        <f t="shared" si="0"/>
        <v>40.16401840490798</v>
      </c>
      <c r="F9" s="49">
        <f t="shared" si="1"/>
        <v>90.73783783783784</v>
      </c>
    </row>
    <row r="10" spans="1:6" s="3" customFormat="1" ht="17.25" customHeight="1">
      <c r="A10" s="44" t="s">
        <v>55</v>
      </c>
      <c r="B10" s="52">
        <f>B11+B15+B17</f>
        <v>537438</v>
      </c>
      <c r="C10" s="52">
        <f>C11+C15+C17</f>
        <v>253011.39</v>
      </c>
      <c r="D10" s="52">
        <f>D11+D15+D16+D17</f>
        <v>248400.253</v>
      </c>
      <c r="E10" s="48">
        <f t="shared" si="0"/>
        <v>46.21933190433129</v>
      </c>
      <c r="F10" s="49">
        <f t="shared" si="1"/>
        <v>98.17749825412999</v>
      </c>
    </row>
    <row r="11" spans="1:6" s="13" customFormat="1" ht="15">
      <c r="A11" s="53" t="s">
        <v>60</v>
      </c>
      <c r="B11" s="54">
        <f>SUM(B12:B14)</f>
        <v>306758</v>
      </c>
      <c r="C11" s="55">
        <f>C12+C13+C14</f>
        <v>145105.7</v>
      </c>
      <c r="D11" s="55">
        <f>D12+D13+D14</f>
        <v>130896.697</v>
      </c>
      <c r="E11" s="48">
        <f t="shared" si="0"/>
        <v>42.67099700741301</v>
      </c>
      <c r="F11" s="49">
        <f>D11/C11*100</f>
        <v>90.20782574357864</v>
      </c>
    </row>
    <row r="12" spans="1:6" s="13" customFormat="1" ht="38.25" customHeight="1">
      <c r="A12" s="56" t="s">
        <v>24</v>
      </c>
      <c r="B12" s="54">
        <v>24108</v>
      </c>
      <c r="C12" s="55">
        <v>10785</v>
      </c>
      <c r="D12" s="57">
        <v>12813.651</v>
      </c>
      <c r="E12" s="48">
        <f t="shared" si="0"/>
        <v>53.15103285216526</v>
      </c>
      <c r="F12" s="49">
        <f t="shared" si="1"/>
        <v>118.8099304589708</v>
      </c>
    </row>
    <row r="13" spans="1:6" s="13" customFormat="1" ht="15">
      <c r="A13" s="58" t="s">
        <v>80</v>
      </c>
      <c r="B13" s="54">
        <v>280700</v>
      </c>
      <c r="C13" s="55">
        <v>133970.7</v>
      </c>
      <c r="D13" s="57">
        <v>116547.836</v>
      </c>
      <c r="E13" s="48">
        <f t="shared" si="0"/>
        <v>41.52042607766299</v>
      </c>
      <c r="F13" s="49">
        <f t="shared" si="1"/>
        <v>86.99501906013776</v>
      </c>
    </row>
    <row r="14" spans="1:6" s="13" customFormat="1" ht="15">
      <c r="A14" s="53" t="s">
        <v>18</v>
      </c>
      <c r="B14" s="54">
        <v>1950</v>
      </c>
      <c r="C14" s="55">
        <v>350</v>
      </c>
      <c r="D14" s="99">
        <v>1535.21</v>
      </c>
      <c r="E14" s="48">
        <f t="shared" si="0"/>
        <v>78.72871794871796</v>
      </c>
      <c r="F14" s="49" t="s">
        <v>94</v>
      </c>
    </row>
    <row r="15" spans="1:6" s="13" customFormat="1" ht="18" customHeight="1">
      <c r="A15" s="59" t="s">
        <v>2</v>
      </c>
      <c r="B15" s="54">
        <v>250</v>
      </c>
      <c r="C15" s="55">
        <v>105.69</v>
      </c>
      <c r="D15" s="57">
        <v>153.472</v>
      </c>
      <c r="E15" s="48">
        <f t="shared" si="0"/>
        <v>61.388799999999996</v>
      </c>
      <c r="F15" s="49">
        <f t="shared" si="1"/>
        <v>145.20957517267482</v>
      </c>
    </row>
    <row r="16" spans="1:6" s="13" customFormat="1" ht="54.75" customHeight="1">
      <c r="A16" s="59" t="s">
        <v>63</v>
      </c>
      <c r="B16" s="54"/>
      <c r="C16" s="55"/>
      <c r="D16" s="57">
        <v>-91.152</v>
      </c>
      <c r="E16" s="48"/>
      <c r="F16" s="49"/>
    </row>
    <row r="17" spans="1:6" s="13" customFormat="1" ht="15">
      <c r="A17" s="59" t="s">
        <v>20</v>
      </c>
      <c r="B17" s="54">
        <v>230430</v>
      </c>
      <c r="C17" s="55">
        <v>107800</v>
      </c>
      <c r="D17" s="57">
        <v>117441.236</v>
      </c>
      <c r="E17" s="48">
        <f t="shared" si="0"/>
        <v>50.96612246669271</v>
      </c>
      <c r="F17" s="49">
        <f t="shared" si="1"/>
        <v>108.94363265306121</v>
      </c>
    </row>
    <row r="18" spans="1:6" ht="20.25" customHeight="1">
      <c r="A18" s="44" t="s">
        <v>12</v>
      </c>
      <c r="B18" s="50">
        <v>150</v>
      </c>
      <c r="C18" s="46">
        <v>72</v>
      </c>
      <c r="D18" s="45">
        <v>320.928</v>
      </c>
      <c r="E18" s="97" t="s">
        <v>100</v>
      </c>
      <c r="F18" s="49" t="s">
        <v>107</v>
      </c>
    </row>
    <row r="19" spans="1:6" ht="34.5" customHeight="1">
      <c r="A19" s="60" t="s">
        <v>78</v>
      </c>
      <c r="B19" s="50">
        <v>20500</v>
      </c>
      <c r="C19" s="46">
        <v>9202</v>
      </c>
      <c r="D19" s="47">
        <v>7928.552</v>
      </c>
      <c r="E19" s="48">
        <f t="shared" si="0"/>
        <v>38.675863414634144</v>
      </c>
      <c r="F19" s="49">
        <f t="shared" si="1"/>
        <v>86.16118235166267</v>
      </c>
    </row>
    <row r="20" spans="1:6" ht="80.25" customHeight="1">
      <c r="A20" s="60" t="s">
        <v>25</v>
      </c>
      <c r="B20" s="50">
        <v>10500</v>
      </c>
      <c r="C20" s="46">
        <v>5250</v>
      </c>
      <c r="D20" s="47">
        <v>4248.699</v>
      </c>
      <c r="E20" s="48">
        <f>D20/B20*100</f>
        <v>40.46379999999999</v>
      </c>
      <c r="F20" s="49">
        <f t="shared" si="1"/>
        <v>80.92759999999998</v>
      </c>
    </row>
    <row r="21" spans="1:6" ht="21" customHeight="1">
      <c r="A21" s="60" t="s">
        <v>3</v>
      </c>
      <c r="B21" s="50">
        <v>300</v>
      </c>
      <c r="C21" s="46">
        <v>136</v>
      </c>
      <c r="D21" s="47">
        <v>203.32</v>
      </c>
      <c r="E21" s="48">
        <f t="shared" si="0"/>
        <v>67.77333333333333</v>
      </c>
      <c r="F21" s="49">
        <f t="shared" si="1"/>
        <v>149.5</v>
      </c>
    </row>
    <row r="22" spans="1:6" ht="35.25" customHeight="1">
      <c r="A22" s="60" t="s">
        <v>86</v>
      </c>
      <c r="B22" s="50"/>
      <c r="C22" s="46"/>
      <c r="D22" s="47">
        <v>9187.397</v>
      </c>
      <c r="E22" s="48"/>
      <c r="F22" s="49"/>
    </row>
    <row r="23" spans="1:6" ht="15" customHeight="1">
      <c r="A23" s="61" t="s">
        <v>19</v>
      </c>
      <c r="B23" s="50">
        <v>3100</v>
      </c>
      <c r="C23" s="46">
        <v>1540</v>
      </c>
      <c r="D23" s="45">
        <v>3717.7</v>
      </c>
      <c r="E23" s="48">
        <f t="shared" si="0"/>
        <v>119.9258064516129</v>
      </c>
      <c r="F23" s="49" t="s">
        <v>102</v>
      </c>
    </row>
    <row r="24" spans="1:6" s="2" customFormat="1" ht="16.5" customHeight="1">
      <c r="A24" s="62" t="s">
        <v>13</v>
      </c>
      <c r="B24" s="63">
        <f>B7+B8+B9+B10++B18+B19+B20+B21+B23</f>
        <v>1979056</v>
      </c>
      <c r="C24" s="63">
        <f>C7+C8+C9+C10++C18+C19+C20+C21+C23</f>
        <v>921221.99</v>
      </c>
      <c r="D24" s="63">
        <f>D7+D8+D9+D10+D18+D19+D20+D21+D22+D23</f>
        <v>857047.0769999999</v>
      </c>
      <c r="E24" s="64">
        <f t="shared" si="0"/>
        <v>43.305852739892146</v>
      </c>
      <c r="F24" s="65">
        <f aca="true" t="shared" si="2" ref="F24:F39">D24/C24*100</f>
        <v>93.03371894107738</v>
      </c>
    </row>
    <row r="25" spans="1:6" s="2" customFormat="1" ht="15" customHeight="1">
      <c r="A25" s="66" t="s">
        <v>61</v>
      </c>
      <c r="B25" s="54">
        <f>B26+B27+B28+B29+B30+B31+B32+B34+B35+B33</f>
        <v>1634350.4589999998</v>
      </c>
      <c r="C25" s="55">
        <f>SUM(C26:C35)</f>
        <v>966404.4990000001</v>
      </c>
      <c r="D25" s="55">
        <f>SUM(D26:D35)</f>
        <v>864125.544</v>
      </c>
      <c r="E25" s="48">
        <f t="shared" si="0"/>
        <v>52.87272012201883</v>
      </c>
      <c r="F25" s="49">
        <f t="shared" si="2"/>
        <v>89.4165481321916</v>
      </c>
    </row>
    <row r="26" spans="1:6" s="2" customFormat="1" ht="132.75" customHeight="1">
      <c r="A26" s="67" t="s">
        <v>21</v>
      </c>
      <c r="B26" s="54">
        <v>521582.3</v>
      </c>
      <c r="C26" s="68">
        <v>251963.566</v>
      </c>
      <c r="D26" s="69">
        <v>207475.437</v>
      </c>
      <c r="E26" s="48">
        <f t="shared" si="0"/>
        <v>39.778082385080936</v>
      </c>
      <c r="F26" s="49">
        <f t="shared" si="2"/>
        <v>82.34342777955445</v>
      </c>
    </row>
    <row r="27" spans="1:6" s="2" customFormat="1" ht="144.75" customHeight="1">
      <c r="A27" s="67" t="s">
        <v>14</v>
      </c>
      <c r="B27" s="54">
        <v>299682.7</v>
      </c>
      <c r="C27" s="68">
        <v>265515.221</v>
      </c>
      <c r="D27" s="69">
        <v>263500.837</v>
      </c>
      <c r="E27" s="48">
        <f t="shared" si="0"/>
        <v>87.92660937718459</v>
      </c>
      <c r="F27" s="49">
        <f t="shared" si="2"/>
        <v>99.2413301232173</v>
      </c>
    </row>
    <row r="28" spans="1:6" s="2" customFormat="1" ht="94.5" customHeight="1">
      <c r="A28" s="67" t="s">
        <v>22</v>
      </c>
      <c r="B28" s="54">
        <v>890.5</v>
      </c>
      <c r="C28" s="55">
        <v>445.2</v>
      </c>
      <c r="D28" s="69">
        <v>371</v>
      </c>
      <c r="E28" s="48">
        <f t="shared" si="0"/>
        <v>41.66198764738911</v>
      </c>
      <c r="F28" s="49">
        <f t="shared" si="2"/>
        <v>83.33333333333334</v>
      </c>
    </row>
    <row r="29" spans="1:6" s="2" customFormat="1" ht="67.5" customHeight="1">
      <c r="A29" s="67" t="s">
        <v>92</v>
      </c>
      <c r="B29" s="54">
        <v>7133.3</v>
      </c>
      <c r="C29" s="55">
        <v>2377.8</v>
      </c>
      <c r="D29" s="69">
        <v>1585.2</v>
      </c>
      <c r="E29" s="48">
        <f t="shared" si="0"/>
        <v>22.222533750157712</v>
      </c>
      <c r="F29" s="49">
        <f t="shared" si="2"/>
        <v>66.66666666666666</v>
      </c>
    </row>
    <row r="30" spans="1:6" s="2" customFormat="1" ht="50.25" customHeight="1">
      <c r="A30" s="67" t="s">
        <v>4</v>
      </c>
      <c r="B30" s="54">
        <v>375497</v>
      </c>
      <c r="C30" s="55">
        <v>231277.2</v>
      </c>
      <c r="D30" s="69">
        <v>195041.85</v>
      </c>
      <c r="E30" s="48">
        <f t="shared" si="0"/>
        <v>51.94231911306881</v>
      </c>
      <c r="F30" s="49">
        <f t="shared" si="2"/>
        <v>84.33250229594617</v>
      </c>
    </row>
    <row r="31" spans="1:7" s="2" customFormat="1" ht="53.25" customHeight="1">
      <c r="A31" s="67" t="s">
        <v>5</v>
      </c>
      <c r="B31" s="54">
        <v>417548.2</v>
      </c>
      <c r="C31" s="55">
        <v>208733.243</v>
      </c>
      <c r="D31" s="69">
        <v>191300.848</v>
      </c>
      <c r="E31" s="48">
        <f t="shared" si="0"/>
        <v>45.81527306308589</v>
      </c>
      <c r="F31" s="49">
        <f t="shared" si="2"/>
        <v>91.64848169392931</v>
      </c>
      <c r="G31" s="20"/>
    </row>
    <row r="32" spans="1:6" s="2" customFormat="1" ht="17.25" customHeight="1">
      <c r="A32" s="70" t="s">
        <v>6</v>
      </c>
      <c r="B32" s="54">
        <v>6169.15</v>
      </c>
      <c r="C32" s="68">
        <v>2925.17</v>
      </c>
      <c r="D32" s="69">
        <v>2287.722</v>
      </c>
      <c r="E32" s="48">
        <f t="shared" si="0"/>
        <v>37.08326106513864</v>
      </c>
      <c r="F32" s="49">
        <f t="shared" si="2"/>
        <v>78.20817251646913</v>
      </c>
    </row>
    <row r="33" spans="1:6" s="2" customFormat="1" ht="79.5" customHeight="1">
      <c r="A33" s="105" t="s">
        <v>96</v>
      </c>
      <c r="B33" s="54">
        <v>409.585</v>
      </c>
      <c r="C33" s="68">
        <v>186.175</v>
      </c>
      <c r="D33" s="69">
        <v>148.94</v>
      </c>
      <c r="E33" s="48">
        <f t="shared" si="0"/>
        <v>36.36363636363637</v>
      </c>
      <c r="F33" s="49">
        <f t="shared" si="2"/>
        <v>80</v>
      </c>
    </row>
    <row r="34" spans="1:6" s="2" customFormat="1" ht="224.25" customHeight="1">
      <c r="A34" s="71" t="s">
        <v>76</v>
      </c>
      <c r="B34" s="54">
        <v>4552.4</v>
      </c>
      <c r="C34" s="55">
        <v>2095.6</v>
      </c>
      <c r="D34" s="69">
        <v>1528.386</v>
      </c>
      <c r="E34" s="48">
        <f t="shared" si="0"/>
        <v>33.57319216237589</v>
      </c>
      <c r="F34" s="49">
        <f t="shared" si="2"/>
        <v>72.93309791945028</v>
      </c>
    </row>
    <row r="35" spans="1:6" ht="294.75" customHeight="1">
      <c r="A35" s="100" t="s">
        <v>88</v>
      </c>
      <c r="B35" s="54">
        <v>885.324</v>
      </c>
      <c r="C35" s="55">
        <v>885.324</v>
      </c>
      <c r="D35" s="69">
        <v>885.324</v>
      </c>
      <c r="E35" s="48">
        <f t="shared" si="0"/>
        <v>100</v>
      </c>
      <c r="F35" s="49">
        <f t="shared" si="2"/>
        <v>100</v>
      </c>
    </row>
    <row r="36" spans="1:6" ht="25.5" customHeight="1">
      <c r="A36" s="72" t="s">
        <v>15</v>
      </c>
      <c r="B36" s="63">
        <f>B24+B25</f>
        <v>3613406.459</v>
      </c>
      <c r="C36" s="73">
        <f>C24+C25</f>
        <v>1887626.489</v>
      </c>
      <c r="D36" s="74">
        <f>D24+D25</f>
        <v>1721172.6209999998</v>
      </c>
      <c r="E36" s="64">
        <f t="shared" si="0"/>
        <v>47.63296464235384</v>
      </c>
      <c r="F36" s="65">
        <f t="shared" si="2"/>
        <v>91.18184296681586</v>
      </c>
    </row>
    <row r="37" spans="1:6" ht="22.5" customHeight="1">
      <c r="A37" s="75" t="s">
        <v>16</v>
      </c>
      <c r="B37" s="50"/>
      <c r="C37" s="73"/>
      <c r="D37" s="76"/>
      <c r="E37" s="64"/>
      <c r="F37" s="65"/>
    </row>
    <row r="38" spans="1:6" s="11" customFormat="1" ht="57" customHeight="1">
      <c r="A38" s="60" t="s">
        <v>82</v>
      </c>
      <c r="B38" s="50"/>
      <c r="C38" s="73"/>
      <c r="D38" s="76">
        <v>-18.742</v>
      </c>
      <c r="E38" s="64"/>
      <c r="F38" s="65"/>
    </row>
    <row r="39" spans="1:6" s="11" customFormat="1" ht="23.25" customHeight="1">
      <c r="A39" s="60" t="s">
        <v>65</v>
      </c>
      <c r="B39" s="50">
        <v>620</v>
      </c>
      <c r="C39" s="46">
        <v>351.73</v>
      </c>
      <c r="D39" s="76">
        <v>545.128</v>
      </c>
      <c r="E39" s="48">
        <f t="shared" si="0"/>
        <v>87.92387096774195</v>
      </c>
      <c r="F39" s="49">
        <f t="shared" si="2"/>
        <v>154.9847894691951</v>
      </c>
    </row>
    <row r="40" spans="1:6" s="11" customFormat="1" ht="81" customHeight="1">
      <c r="A40" s="77" t="s">
        <v>23</v>
      </c>
      <c r="B40" s="50">
        <v>300</v>
      </c>
      <c r="C40" s="46">
        <v>144.6</v>
      </c>
      <c r="D40" s="50">
        <v>171.836</v>
      </c>
      <c r="E40" s="48">
        <f t="shared" si="0"/>
        <v>57.278666666666666</v>
      </c>
      <c r="F40" s="49">
        <f>D40/C40*100</f>
        <v>118.83540802213003</v>
      </c>
    </row>
    <row r="41" spans="1:6" s="11" customFormat="1" ht="62.25" customHeight="1">
      <c r="A41" s="77" t="s">
        <v>57</v>
      </c>
      <c r="B41" s="50">
        <v>71.74</v>
      </c>
      <c r="C41" s="46">
        <v>30</v>
      </c>
      <c r="D41" s="50">
        <v>74.484</v>
      </c>
      <c r="E41" s="48">
        <f t="shared" si="0"/>
        <v>103.8249233342626</v>
      </c>
      <c r="F41" s="49" t="s">
        <v>103</v>
      </c>
    </row>
    <row r="42" spans="1:6" s="19" customFormat="1" ht="48.75" customHeight="1">
      <c r="A42" s="77" t="s">
        <v>7</v>
      </c>
      <c r="B42" s="50">
        <v>500</v>
      </c>
      <c r="C42" s="46">
        <v>240</v>
      </c>
      <c r="D42" s="50">
        <v>1780.67</v>
      </c>
      <c r="E42" s="97" t="s">
        <v>108</v>
      </c>
      <c r="F42" s="49" t="s">
        <v>104</v>
      </c>
    </row>
    <row r="43" spans="1:6" s="25" customFormat="1" ht="34.5" customHeight="1">
      <c r="A43" s="78" t="s">
        <v>67</v>
      </c>
      <c r="B43" s="50">
        <v>2000</v>
      </c>
      <c r="C43" s="46">
        <v>800</v>
      </c>
      <c r="D43" s="50"/>
      <c r="E43" s="48"/>
      <c r="F43" s="49"/>
    </row>
    <row r="44" spans="1:6" ht="21" customHeight="1">
      <c r="A44" s="77" t="s">
        <v>70</v>
      </c>
      <c r="B44" s="98">
        <v>500</v>
      </c>
      <c r="C44" s="79">
        <v>260</v>
      </c>
      <c r="D44" s="79">
        <v>8955.951</v>
      </c>
      <c r="E44" s="97" t="s">
        <v>109</v>
      </c>
      <c r="F44" s="49" t="s">
        <v>105</v>
      </c>
    </row>
    <row r="45" spans="1:6" s="2" customFormat="1" ht="16.5" customHeight="1">
      <c r="A45" s="75" t="s">
        <v>8</v>
      </c>
      <c r="B45" s="63">
        <f>SUM(B39:B44)</f>
        <v>3991.74</v>
      </c>
      <c r="C45" s="63">
        <f>SUM(C39:C44)</f>
        <v>1826.33</v>
      </c>
      <c r="D45" s="63">
        <f>SUM(D38:D44)</f>
        <v>11509.327</v>
      </c>
      <c r="E45" s="112" t="s">
        <v>110</v>
      </c>
      <c r="F45" s="65" t="s">
        <v>106</v>
      </c>
    </row>
    <row r="46" spans="1:6" s="25" customFormat="1" ht="22.5" customHeight="1">
      <c r="A46" s="72" t="s">
        <v>9</v>
      </c>
      <c r="B46" s="63">
        <f>B36+B45</f>
        <v>3617398.199</v>
      </c>
      <c r="C46" s="63">
        <f>C36+C45</f>
        <v>1889452.8190000001</v>
      </c>
      <c r="D46" s="63">
        <f>D36+D45</f>
        <v>1732681.9479999999</v>
      </c>
      <c r="E46" s="64">
        <f t="shared" si="0"/>
        <v>47.89856832678762</v>
      </c>
      <c r="F46" s="65">
        <f>D46/C46*100</f>
        <v>91.70284277947877</v>
      </c>
    </row>
    <row r="47" spans="1:6" s="25" customFormat="1" ht="50.25" customHeight="1">
      <c r="A47" s="110" t="s">
        <v>83</v>
      </c>
      <c r="B47" s="107">
        <v>705.5</v>
      </c>
      <c r="C47" s="46">
        <v>352.75</v>
      </c>
      <c r="D47" s="46">
        <v>935.159</v>
      </c>
      <c r="E47" s="48">
        <f t="shared" si="0"/>
        <v>132.55265768958188</v>
      </c>
      <c r="F47" s="108" t="s">
        <v>111</v>
      </c>
    </row>
    <row r="48" spans="1:6" ht="15">
      <c r="A48" s="102" t="s">
        <v>17</v>
      </c>
      <c r="B48" s="80">
        <f>B46+B47</f>
        <v>3618103.699</v>
      </c>
      <c r="C48" s="80">
        <f>C46+C47</f>
        <v>1889805.5690000001</v>
      </c>
      <c r="D48" s="80">
        <f>D46+D47</f>
        <v>1733617.1069999998</v>
      </c>
      <c r="E48" s="103">
        <f t="shared" si="0"/>
        <v>47.91507516711449</v>
      </c>
      <c r="F48" s="104">
        <f>D48/C48*100</f>
        <v>91.73520998339274</v>
      </c>
    </row>
    <row r="49" spans="1:6" ht="15">
      <c r="A49" s="28"/>
      <c r="B49" s="28"/>
      <c r="C49" s="81"/>
      <c r="D49" s="28"/>
      <c r="E49" s="28"/>
      <c r="F49" s="82"/>
    </row>
  </sheetData>
  <sheetProtection/>
  <mergeCells count="1">
    <mergeCell ref="A2:F2"/>
  </mergeCells>
  <printOptions/>
  <pageMargins left="0.984251968503937" right="0.196850393700787" top="0.433070866141732" bottom="0.393700787401575" header="0.31496062992126" footer="0.275590551181102"/>
  <pageSetup fitToHeight="2"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2017-06-06T11:49:32Z</cp:lastPrinted>
  <dcterms:created xsi:type="dcterms:W3CDTF">2004-07-02T06:40:36Z</dcterms:created>
  <dcterms:modified xsi:type="dcterms:W3CDTF">2017-06-06T11:50:02Z</dcterms:modified>
  <cp:category/>
  <cp:version/>
  <cp:contentType/>
  <cp:contentStatus/>
</cp:coreProperties>
</file>