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<sst xmlns="http://schemas.openxmlformats.org/spreadsheetml/2006/main" count="102" uniqueCount="101">
  <si>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</si>
  <si>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</si>
  <si>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</si>
  <si>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</si>
  <si>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</si>
  <si>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</si>
  <si>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</si>
  <si>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</si>
  <si>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</si>
  <si>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</si>
  <si>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</si>
  <si>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</si>
  <si>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</si>
  <si>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</si>
  <si>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</si>
  <si>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</si>
  <si>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</si>
  <si>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</si>
  <si>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</si>
  <si>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</si>
  <si>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</si>
  <si>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</si>
  <si>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</si>
  <si>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</si>
  <si>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</si>
  <si>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</si>
  <si>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</si>
  <si>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</si>
  <si>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</si>
  <si>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</si>
  <si>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</si>
  <si>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</si>
  <si>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</si>
  <si>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</si>
  <si>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</si>
  <si>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</si>
  <si>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</si>
  <si>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</si>
  <si>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</si>
  <si>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</si>
  <si>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</si>
  <si>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</si>
  <si>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</si>
  <si>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</si>
  <si>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</si>
  <si>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</si>
  <si>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</si>
  <si>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</si>
  <si>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</si>
  <si>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</si>
  <si>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</si>
  <si>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</si>
  <si>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</si>
  <si>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</si>
  <si>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</si>
  <si>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</si>
  <si>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</si>
  <si>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</si>
  <si>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</si>
  <si>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</si>
  <si>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</si>
  <si>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</si>
  <si>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</si>
  <si>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</si>
  <si>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</si>
  <si>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</si>
  <si>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</si>
  <si>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</si>
  <si>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</si>
  <si>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</si>
  <si>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</si>
  <si>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</si>
  <si>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</si>
  <si>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</si>
  <si>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</si>
  <si>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</si>
  <si>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</si>
  <si>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</si>
  <si>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</si>
  <si>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</si>
  <si>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</si>
  <si>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</si>
  <si>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</si>
  <si>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</si>
  <si>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</si>
  <si>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</si>
  <si>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</si>
  <si>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</si>
  <si>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</si>
  <si>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</si>
  <si>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</si>
  <si>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</si>
  <si>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</si>
  <si>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</si>
  <si>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</si>
  <si>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</si>
  <si>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в 2,5 р.б.</t>
  </si>
  <si>
    <t>План на           січень - серпень  з урахуванням змін, 
тис. грн.</t>
  </si>
  <si>
    <t>План на
 январь -август с учетом изменений, тыс. грн.</t>
  </si>
  <si>
    <t xml:space="preserve">Надійшло з
 01 січня по 
26 серпня        тис. грн. </t>
  </si>
  <si>
    <t xml:space="preserve">Поступило          с  01 января по 26 августа,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</si>
</sst>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left" vertical="center" wrapText="1"/>
    </xf>
    <xf numFmtId="176" fontId="10" fillId="0" borderId="1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2" fontId="12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8" fillId="0" borderId="10" xfId="0" applyFont="1" applyBorder="1" applyAlignment="1">
      <alignment vertical="center" wrapText="1"/>
    </xf>
    <xf numFmtId="173" fontId="7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3" fontId="9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center"/>
    </xf>
    <xf numFmtId="173" fontId="10" fillId="0" borderId="13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wrapText="1"/>
    </xf>
    <xf numFmtId="173" fontId="1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BreakPreview" zoomScale="75" zoomScaleSheetLayoutView="75" zoomScalePageLayoutView="0" workbookViewId="0" topLeftCell="A37">
      <selection activeCell="F40" sqref="F40:F41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4" width="15.875" style="111" customWidth="1"/>
    <col min="5" max="5" width="15.875" style="0" customWidth="1"/>
    <col min="6" max="6" width="14.625" style="0" customWidth="1"/>
  </cols>
  <sheetData>
    <row r="1" spans="1:7" ht="12.75" customHeight="1">
      <c r="A1" s="12"/>
      <c r="B1" s="69"/>
      <c r="C1" s="12"/>
      <c r="D1" s="104"/>
      <c r="E1" s="12"/>
      <c r="F1" s="6"/>
      <c r="G1" s="13"/>
    </row>
    <row r="2" spans="1:7" ht="26.25" customHeight="1">
      <c r="A2" s="116" t="s">
        <v>89</v>
      </c>
      <c r="B2" s="116"/>
      <c r="C2" s="116"/>
      <c r="D2" s="116"/>
      <c r="E2" s="116"/>
      <c r="F2" s="116"/>
      <c r="G2" s="13"/>
    </row>
    <row r="3" spans="1:7" ht="15">
      <c r="A3" s="3"/>
      <c r="B3" s="70"/>
      <c r="C3" s="7"/>
      <c r="D3" s="105"/>
      <c r="E3" s="8"/>
      <c r="F3" s="6"/>
      <c r="G3" s="13"/>
    </row>
    <row r="4" spans="1:7" ht="74.25" customHeight="1">
      <c r="A4" s="83" t="s">
        <v>29</v>
      </c>
      <c r="B4" s="86" t="s">
        <v>91</v>
      </c>
      <c r="C4" s="84" t="s">
        <v>97</v>
      </c>
      <c r="D4" s="106" t="s">
        <v>99</v>
      </c>
      <c r="E4" s="87" t="s">
        <v>92</v>
      </c>
      <c r="F4" s="85" t="s">
        <v>93</v>
      </c>
      <c r="G4" s="13"/>
    </row>
    <row r="5" spans="1:7" ht="49.5" customHeight="1" hidden="1">
      <c r="A5" s="83"/>
      <c r="B5" s="86"/>
      <c r="C5" s="84"/>
      <c r="D5" s="106"/>
      <c r="E5" s="87"/>
      <c r="F5" s="85"/>
      <c r="G5" s="13"/>
    </row>
    <row r="6" spans="1:7" ht="15">
      <c r="A6" s="17" t="s">
        <v>30</v>
      </c>
      <c r="B6" s="71"/>
      <c r="C6" s="15"/>
      <c r="D6" s="107"/>
      <c r="E6" s="16"/>
      <c r="F6" s="14"/>
      <c r="G6" s="13"/>
    </row>
    <row r="7" spans="1:7" ht="20.25" customHeight="1">
      <c r="A7" s="28" t="s">
        <v>31</v>
      </c>
      <c r="B7" s="66">
        <v>928300</v>
      </c>
      <c r="C7" s="61">
        <v>602741.56</v>
      </c>
      <c r="D7" s="50">
        <v>609251.814</v>
      </c>
      <c r="E7" s="80">
        <f>D7/B7*100</f>
        <v>65.6309182376387</v>
      </c>
      <c r="F7" s="9">
        <f>D7/C7*100</f>
        <v>101.08010703625614</v>
      </c>
      <c r="G7" s="13"/>
    </row>
    <row r="8" spans="1:7" ht="15">
      <c r="A8" s="25" t="s">
        <v>69</v>
      </c>
      <c r="B8" s="68">
        <v>2400</v>
      </c>
      <c r="C8" s="61">
        <v>1797.4</v>
      </c>
      <c r="D8" s="50">
        <v>1456.511</v>
      </c>
      <c r="E8" s="80">
        <f aca="true" t="shared" si="0" ref="E8:E48">D8/B8*100</f>
        <v>60.687958333333334</v>
      </c>
      <c r="F8" s="9">
        <f aca="true" t="shared" si="1" ref="F8:F24">D8/C8*100</f>
        <v>81.03432736174474</v>
      </c>
      <c r="G8" s="13"/>
    </row>
    <row r="9" spans="1:7" ht="45">
      <c r="A9" s="24" t="s">
        <v>32</v>
      </c>
      <c r="B9" s="59">
        <v>126000</v>
      </c>
      <c r="C9" s="61">
        <v>86300</v>
      </c>
      <c r="D9" s="50">
        <v>97571.957</v>
      </c>
      <c r="E9" s="80">
        <f t="shared" si="0"/>
        <v>77.43806111111111</v>
      </c>
      <c r="F9" s="9">
        <f t="shared" si="1"/>
        <v>113.06136384704519</v>
      </c>
      <c r="G9" s="13"/>
    </row>
    <row r="10" spans="1:7" ht="15">
      <c r="A10" s="25" t="s">
        <v>60</v>
      </c>
      <c r="B10" s="68">
        <f>B11+B15+B17</f>
        <v>417390</v>
      </c>
      <c r="C10" s="61">
        <f>C11+C15+C17</f>
        <v>294973.85</v>
      </c>
      <c r="D10" s="10">
        <f>D11+D15+D16+D17</f>
        <v>306976.97</v>
      </c>
      <c r="E10" s="80">
        <f t="shared" si="0"/>
        <v>73.54679556290279</v>
      </c>
      <c r="F10" s="9">
        <f t="shared" si="1"/>
        <v>104.06921494905397</v>
      </c>
      <c r="G10" s="13"/>
    </row>
    <row r="11" spans="1:7" s="46" customFormat="1" ht="15">
      <c r="A11" s="20" t="s">
        <v>33</v>
      </c>
      <c r="B11" s="76">
        <f>SUM(B12:B14)</f>
        <v>250565</v>
      </c>
      <c r="C11" s="77">
        <f>C12+C13+C14</f>
        <v>172112</v>
      </c>
      <c r="D11" s="40">
        <f>D12+D13+D14</f>
        <v>174761.599</v>
      </c>
      <c r="E11" s="80">
        <f t="shared" si="0"/>
        <v>69.74701135433918</v>
      </c>
      <c r="F11" s="78">
        <f t="shared" si="1"/>
        <v>101.53946209445013</v>
      </c>
      <c r="G11" s="45"/>
    </row>
    <row r="12" spans="1:7" s="46" customFormat="1" ht="30">
      <c r="A12" s="20" t="s">
        <v>62</v>
      </c>
      <c r="B12" s="76">
        <v>17470</v>
      </c>
      <c r="C12" s="77">
        <v>13446</v>
      </c>
      <c r="D12" s="51">
        <v>14699.635</v>
      </c>
      <c r="E12" s="80">
        <f t="shared" si="0"/>
        <v>84.14215798511735</v>
      </c>
      <c r="F12" s="78">
        <f t="shared" si="1"/>
        <v>109.32347910159154</v>
      </c>
      <c r="G12" s="45"/>
    </row>
    <row r="13" spans="1:7" s="46" customFormat="1" ht="15">
      <c r="A13" s="20" t="s">
        <v>34</v>
      </c>
      <c r="B13" s="76">
        <v>228100</v>
      </c>
      <c r="C13" s="77">
        <v>153950</v>
      </c>
      <c r="D13" s="51">
        <v>158631.167</v>
      </c>
      <c r="E13" s="80">
        <f t="shared" si="0"/>
        <v>69.54457124068391</v>
      </c>
      <c r="F13" s="78">
        <f t="shared" si="1"/>
        <v>103.04070607340046</v>
      </c>
      <c r="G13" s="45"/>
    </row>
    <row r="14" spans="1:7" s="46" customFormat="1" ht="15">
      <c r="A14" s="20" t="s">
        <v>35</v>
      </c>
      <c r="B14" s="76">
        <v>4995</v>
      </c>
      <c r="C14" s="77">
        <v>4716</v>
      </c>
      <c r="D14" s="51">
        <v>1430.797</v>
      </c>
      <c r="E14" s="80">
        <f t="shared" si="0"/>
        <v>28.644584584584585</v>
      </c>
      <c r="F14" s="78">
        <f t="shared" si="1"/>
        <v>30.33920695504665</v>
      </c>
      <c r="G14" s="45"/>
    </row>
    <row r="15" spans="1:7" s="46" customFormat="1" ht="15">
      <c r="A15" s="23" t="s">
        <v>36</v>
      </c>
      <c r="B15" s="76">
        <v>195</v>
      </c>
      <c r="C15" s="77">
        <v>131.85</v>
      </c>
      <c r="D15" s="51">
        <v>186.205</v>
      </c>
      <c r="E15" s="80">
        <f t="shared" si="0"/>
        <v>95.4897435897436</v>
      </c>
      <c r="F15" s="78">
        <f t="shared" si="1"/>
        <v>141.22487675388703</v>
      </c>
      <c r="G15" s="45"/>
    </row>
    <row r="16" spans="1:7" s="46" customFormat="1" ht="45">
      <c r="A16" s="23" t="s">
        <v>71</v>
      </c>
      <c r="B16" s="76"/>
      <c r="C16" s="77"/>
      <c r="D16" s="51">
        <v>-101.23</v>
      </c>
      <c r="E16" s="80"/>
      <c r="F16" s="78"/>
      <c r="G16" s="45"/>
    </row>
    <row r="17" spans="1:7" s="46" customFormat="1" ht="15">
      <c r="A17" s="23" t="s">
        <v>37</v>
      </c>
      <c r="B17" s="76">
        <v>166630</v>
      </c>
      <c r="C17" s="77">
        <v>122730</v>
      </c>
      <c r="D17" s="51">
        <v>132130.396</v>
      </c>
      <c r="E17" s="80">
        <f t="shared" si="0"/>
        <v>79.29568265018304</v>
      </c>
      <c r="F17" s="78">
        <f t="shared" si="1"/>
        <v>107.65941171677666</v>
      </c>
      <c r="G17" s="45"/>
    </row>
    <row r="18" spans="1:7" ht="15">
      <c r="A18" s="24" t="s">
        <v>39</v>
      </c>
      <c r="B18" s="59">
        <v>150</v>
      </c>
      <c r="C18" s="61">
        <v>98</v>
      </c>
      <c r="D18" s="50">
        <v>-600.242</v>
      </c>
      <c r="E18" s="80"/>
      <c r="F18" s="9"/>
      <c r="G18" s="13"/>
    </row>
    <row r="19" spans="1:7" ht="30">
      <c r="A19" s="24" t="s">
        <v>40</v>
      </c>
      <c r="B19" s="59">
        <v>14210</v>
      </c>
      <c r="C19" s="61">
        <v>9610</v>
      </c>
      <c r="D19" s="50">
        <v>9232.847</v>
      </c>
      <c r="E19" s="80">
        <f t="shared" si="0"/>
        <v>64.97429275158339</v>
      </c>
      <c r="F19" s="9">
        <f t="shared" si="1"/>
        <v>96.0754110301769</v>
      </c>
      <c r="G19" s="13"/>
    </row>
    <row r="20" spans="1:7" ht="60">
      <c r="A20" s="24" t="s">
        <v>41</v>
      </c>
      <c r="B20" s="59">
        <v>8400</v>
      </c>
      <c r="C20" s="61">
        <v>5857</v>
      </c>
      <c r="D20" s="50">
        <v>6419.979</v>
      </c>
      <c r="E20" s="80">
        <f t="shared" si="0"/>
        <v>76.42832142857144</v>
      </c>
      <c r="F20" s="9">
        <f t="shared" si="1"/>
        <v>109.6120710261226</v>
      </c>
      <c r="G20" s="13"/>
    </row>
    <row r="21" spans="1:7" ht="15">
      <c r="A21" s="24" t="s">
        <v>42</v>
      </c>
      <c r="B21" s="59">
        <v>5800</v>
      </c>
      <c r="C21" s="61">
        <v>4003.5</v>
      </c>
      <c r="D21" s="50">
        <v>3607.308</v>
      </c>
      <c r="E21" s="80">
        <f t="shared" si="0"/>
        <v>62.19496551724137</v>
      </c>
      <c r="F21" s="9">
        <f t="shared" si="1"/>
        <v>90.10385912326714</v>
      </c>
      <c r="G21" s="13"/>
    </row>
    <row r="22" spans="1:7" ht="30">
      <c r="A22" s="24" t="s">
        <v>78</v>
      </c>
      <c r="B22" s="59">
        <v>17100</v>
      </c>
      <c r="C22" s="61">
        <v>17100</v>
      </c>
      <c r="D22" s="50">
        <v>22204.918</v>
      </c>
      <c r="E22" s="80">
        <f t="shared" si="0"/>
        <v>129.85332163742692</v>
      </c>
      <c r="F22" s="9">
        <f t="shared" si="1"/>
        <v>129.85332163742692</v>
      </c>
      <c r="G22" s="13"/>
    </row>
    <row r="23" spans="1:7" ht="15">
      <c r="A23" s="25" t="s">
        <v>43</v>
      </c>
      <c r="B23" s="59">
        <v>3430</v>
      </c>
      <c r="C23" s="61">
        <v>2320</v>
      </c>
      <c r="D23" s="66">
        <v>3506.278</v>
      </c>
      <c r="E23" s="80">
        <f t="shared" si="0"/>
        <v>102.22384839650145</v>
      </c>
      <c r="F23" s="9">
        <f t="shared" si="1"/>
        <v>151.1326724137931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1523180</v>
      </c>
      <c r="C24" s="49">
        <f>C7+C8+C9+C10++C18+C19+C20+C21+C23+C22</f>
        <v>1024801.31</v>
      </c>
      <c r="D24" s="49">
        <f>D7+D8+D9+D10+D18+D19+D20+D21+D23+D22</f>
        <v>1059628.34</v>
      </c>
      <c r="E24" s="81">
        <f t="shared" si="0"/>
        <v>69.56684961724812</v>
      </c>
      <c r="F24" s="60">
        <f t="shared" si="1"/>
        <v>103.3984177869562</v>
      </c>
      <c r="G24" s="36"/>
    </row>
    <row r="25" spans="1:7" ht="23.25" customHeight="1">
      <c r="A25" s="25" t="s">
        <v>45</v>
      </c>
      <c r="B25" s="76">
        <f>SUM(B26:B34)</f>
        <v>1331441.1730000002</v>
      </c>
      <c r="C25" s="77">
        <f>SUM(C26:C34)</f>
        <v>910753.876</v>
      </c>
      <c r="D25" s="77">
        <f>SUM(D26:D34)</f>
        <v>910288.727</v>
      </c>
      <c r="E25" s="99">
        <f t="shared" si="0"/>
        <v>68.368677900274</v>
      </c>
      <c r="F25" s="78">
        <f aca="true" t="shared" si="2" ref="F25:F35">D25/C25*100</f>
        <v>99.94892703591414</v>
      </c>
      <c r="G25" s="33"/>
    </row>
    <row r="26" spans="1:7" ht="119.25" customHeight="1">
      <c r="A26" s="30" t="s">
        <v>46</v>
      </c>
      <c r="B26" s="76">
        <v>425980</v>
      </c>
      <c r="C26" s="79">
        <v>293348.331</v>
      </c>
      <c r="D26" s="57">
        <v>293348.331</v>
      </c>
      <c r="E26" s="99">
        <f t="shared" si="0"/>
        <v>68.86434363115639</v>
      </c>
      <c r="F26" s="78">
        <f t="shared" si="2"/>
        <v>100</v>
      </c>
      <c r="G26" s="33"/>
    </row>
    <row r="27" spans="1:7" ht="133.5" customHeight="1">
      <c r="A27" s="30" t="s">
        <v>47</v>
      </c>
      <c r="B27" s="76">
        <v>233260.1</v>
      </c>
      <c r="C27" s="79">
        <v>172594.331</v>
      </c>
      <c r="D27" s="57">
        <v>172594.332</v>
      </c>
      <c r="E27" s="99">
        <f t="shared" si="0"/>
        <v>73.99222241609259</v>
      </c>
      <c r="F27" s="78">
        <f t="shared" si="2"/>
        <v>100.00000057939329</v>
      </c>
      <c r="G27" s="33"/>
    </row>
    <row r="28" spans="1:7" ht="80.25" customHeight="1">
      <c r="A28" s="30" t="s">
        <v>48</v>
      </c>
      <c r="B28" s="76">
        <v>291.9</v>
      </c>
      <c r="C28" s="77">
        <v>291.9</v>
      </c>
      <c r="D28" s="57">
        <v>291.9</v>
      </c>
      <c r="E28" s="99">
        <f t="shared" si="0"/>
        <v>100</v>
      </c>
      <c r="F28" s="78">
        <f t="shared" si="2"/>
        <v>100</v>
      </c>
      <c r="G28" s="33"/>
    </row>
    <row r="29" spans="1:7" ht="30">
      <c r="A29" s="30" t="s">
        <v>49</v>
      </c>
      <c r="B29" s="76">
        <v>309413.5</v>
      </c>
      <c r="C29" s="77">
        <v>210142.3</v>
      </c>
      <c r="D29" s="57">
        <v>210142.3</v>
      </c>
      <c r="E29" s="99">
        <f t="shared" si="0"/>
        <v>67.91633202817589</v>
      </c>
      <c r="F29" s="78">
        <f t="shared" si="2"/>
        <v>100</v>
      </c>
      <c r="G29" s="33"/>
    </row>
    <row r="30" spans="1:7" ht="36" customHeight="1">
      <c r="A30" s="30" t="s">
        <v>50</v>
      </c>
      <c r="B30" s="76">
        <v>330173.933</v>
      </c>
      <c r="C30" s="77">
        <v>215790.28</v>
      </c>
      <c r="D30" s="57">
        <v>215765.023</v>
      </c>
      <c r="E30" s="99">
        <f t="shared" si="0"/>
        <v>65.34889687975458</v>
      </c>
      <c r="F30" s="78">
        <f t="shared" si="2"/>
        <v>99.98829558031991</v>
      </c>
      <c r="G30" s="33"/>
    </row>
    <row r="31" spans="1:7" ht="147.75" customHeight="1">
      <c r="A31" s="31" t="s">
        <v>51</v>
      </c>
      <c r="B31" s="76">
        <v>3174.2</v>
      </c>
      <c r="C31" s="77">
        <v>2027.4</v>
      </c>
      <c r="D31" s="57">
        <v>1826.818</v>
      </c>
      <c r="E31" s="99">
        <f t="shared" si="0"/>
        <v>57.55207611366644</v>
      </c>
      <c r="F31" s="78">
        <f t="shared" si="2"/>
        <v>90.1064417480517</v>
      </c>
      <c r="G31" s="33"/>
    </row>
    <row r="32" spans="1:7" ht="75" customHeight="1">
      <c r="A32" s="31" t="s">
        <v>86</v>
      </c>
      <c r="B32" s="76">
        <v>749.87</v>
      </c>
      <c r="C32" s="77">
        <v>749.87</v>
      </c>
      <c r="D32" s="57">
        <v>749.87</v>
      </c>
      <c r="E32" s="99">
        <f t="shared" si="0"/>
        <v>100</v>
      </c>
      <c r="F32" s="78">
        <f t="shared" si="2"/>
        <v>100</v>
      </c>
      <c r="G32" s="33"/>
    </row>
    <row r="33" spans="1:7" ht="75" customHeight="1">
      <c r="A33" s="96" t="s">
        <v>94</v>
      </c>
      <c r="B33" s="97">
        <v>24567.8</v>
      </c>
      <c r="C33" s="98">
        <v>13389.5</v>
      </c>
      <c r="D33" s="108">
        <v>13389.5</v>
      </c>
      <c r="E33" s="99">
        <f t="shared" si="0"/>
        <v>54.50019944805803</v>
      </c>
      <c r="F33" s="78">
        <f t="shared" si="2"/>
        <v>100</v>
      </c>
      <c r="G33" s="33"/>
    </row>
    <row r="34" spans="1:7" ht="15">
      <c r="A34" s="32" t="s">
        <v>52</v>
      </c>
      <c r="B34" s="76">
        <v>3829.87</v>
      </c>
      <c r="C34" s="79">
        <v>2419.964</v>
      </c>
      <c r="D34" s="57">
        <v>2180.653</v>
      </c>
      <c r="E34" s="99">
        <f t="shared" si="0"/>
        <v>56.93804228341954</v>
      </c>
      <c r="F34" s="78">
        <f t="shared" si="2"/>
        <v>90.11096859292121</v>
      </c>
      <c r="G34" s="33"/>
    </row>
    <row r="35" spans="1:7" s="37" customFormat="1" ht="14.25">
      <c r="A35" s="27" t="s">
        <v>53</v>
      </c>
      <c r="B35" s="49">
        <f>B24+B25</f>
        <v>2854621.1730000004</v>
      </c>
      <c r="C35" s="62">
        <f>C24+C25</f>
        <v>1935555.1860000002</v>
      </c>
      <c r="D35" s="11">
        <f>D24+D25</f>
        <v>1969917.067</v>
      </c>
      <c r="E35" s="81">
        <f t="shared" si="0"/>
        <v>69.00800308048439</v>
      </c>
      <c r="F35" s="60">
        <f t="shared" si="2"/>
        <v>101.77529843884285</v>
      </c>
      <c r="G35" s="36"/>
    </row>
    <row r="36" spans="1:7" ht="15">
      <c r="A36" s="27" t="s">
        <v>54</v>
      </c>
      <c r="B36" s="59"/>
      <c r="C36" s="62"/>
      <c r="D36" s="58"/>
      <c r="E36" s="80"/>
      <c r="F36" s="9"/>
      <c r="G36" s="33"/>
    </row>
    <row r="37" spans="1:7" ht="15">
      <c r="A37" s="24" t="s">
        <v>38</v>
      </c>
      <c r="B37" s="59">
        <v>620</v>
      </c>
      <c r="C37" s="61">
        <v>503.1</v>
      </c>
      <c r="D37" s="58">
        <v>484.89</v>
      </c>
      <c r="E37" s="80">
        <f t="shared" si="0"/>
        <v>78.20806451612903</v>
      </c>
      <c r="F37" s="9">
        <f>D37/C37*100</f>
        <v>96.38044126416219</v>
      </c>
      <c r="G37" s="33"/>
    </row>
    <row r="38" spans="1:7" ht="30">
      <c r="A38" s="24" t="s">
        <v>84</v>
      </c>
      <c r="B38" s="59"/>
      <c r="C38" s="61"/>
      <c r="D38" s="58">
        <v>1.049</v>
      </c>
      <c r="E38" s="80"/>
      <c r="F38" s="9"/>
      <c r="G38" s="33"/>
    </row>
    <row r="39" spans="1:7" ht="68.25" customHeight="1">
      <c r="A39" s="24" t="s">
        <v>55</v>
      </c>
      <c r="B39" s="59">
        <v>170</v>
      </c>
      <c r="C39" s="61">
        <v>160.4</v>
      </c>
      <c r="D39" s="59">
        <v>186.763</v>
      </c>
      <c r="E39" s="80">
        <f t="shared" si="0"/>
        <v>109.86058823529412</v>
      </c>
      <c r="F39" s="9">
        <f>D39/C39*100</f>
        <v>116.43578553615961</v>
      </c>
      <c r="G39" s="33"/>
    </row>
    <row r="40" spans="1:7" ht="60">
      <c r="A40" s="29" t="s">
        <v>65</v>
      </c>
      <c r="B40" s="59">
        <v>70</v>
      </c>
      <c r="C40" s="61">
        <v>44.1</v>
      </c>
      <c r="D40" s="59">
        <v>72.24</v>
      </c>
      <c r="E40" s="80">
        <f t="shared" si="0"/>
        <v>103.2</v>
      </c>
      <c r="F40" s="9">
        <f>D40/C40*100</f>
        <v>163.8095238095238</v>
      </c>
      <c r="G40" s="33"/>
    </row>
    <row r="41" spans="1:7" ht="36" customHeight="1">
      <c r="A41" s="24" t="s">
        <v>56</v>
      </c>
      <c r="B41" s="59">
        <v>965</v>
      </c>
      <c r="C41" s="61">
        <v>955</v>
      </c>
      <c r="D41" s="59">
        <v>1048.221</v>
      </c>
      <c r="E41" s="80">
        <f t="shared" si="0"/>
        <v>108.6239378238342</v>
      </c>
      <c r="F41" s="9">
        <f>D41/C41*100</f>
        <v>109.7613612565445</v>
      </c>
      <c r="G41" s="33"/>
    </row>
    <row r="42" spans="1:7" ht="38.25" customHeight="1">
      <c r="A42" s="67" t="s">
        <v>73</v>
      </c>
      <c r="B42" s="59">
        <v>1050</v>
      </c>
      <c r="C42" s="61">
        <v>845</v>
      </c>
      <c r="D42" s="59">
        <v>845.6</v>
      </c>
      <c r="E42" s="80">
        <f t="shared" si="0"/>
        <v>80.53333333333333</v>
      </c>
      <c r="F42" s="9">
        <f>D42/C42*100</f>
        <v>100.07100591715977</v>
      </c>
      <c r="G42" s="33"/>
    </row>
    <row r="43" spans="1:7" ht="25.5" customHeight="1">
      <c r="A43" s="24" t="s">
        <v>76</v>
      </c>
      <c r="B43" s="29"/>
      <c r="C43" s="24"/>
      <c r="D43" s="109">
        <v>76.608</v>
      </c>
      <c r="E43" s="80"/>
      <c r="F43" s="9"/>
      <c r="G43" s="33"/>
    </row>
    <row r="44" spans="1:7" s="53" customFormat="1" ht="48" customHeight="1">
      <c r="A44" s="75" t="s">
        <v>81</v>
      </c>
      <c r="B44" s="59"/>
      <c r="C44" s="61"/>
      <c r="D44" s="59">
        <v>-32.321</v>
      </c>
      <c r="E44" s="80"/>
      <c r="F44" s="9"/>
      <c r="G44" s="52"/>
    </row>
    <row r="45" spans="1:6" s="52" customFormat="1" ht="24.75" customHeight="1">
      <c r="A45" s="73" t="s">
        <v>57</v>
      </c>
      <c r="B45" s="49">
        <f>SUM(B37:B42)</f>
        <v>2875</v>
      </c>
      <c r="C45" s="49">
        <f>SUM(C37:C42)</f>
        <v>2507.6</v>
      </c>
      <c r="D45" s="49">
        <f>SUM(D37:D44)</f>
        <v>2683.05</v>
      </c>
      <c r="E45" s="81">
        <f t="shared" si="0"/>
        <v>93.32347826086958</v>
      </c>
      <c r="F45" s="74">
        <f>D45/C45*100</f>
        <v>106.99672994097944</v>
      </c>
    </row>
    <row r="46" spans="1:6" s="64" customFormat="1" ht="18" customHeight="1">
      <c r="A46" s="73" t="s">
        <v>58</v>
      </c>
      <c r="B46" s="49">
        <f>B35+B45</f>
        <v>2857496.1730000004</v>
      </c>
      <c r="C46" s="49">
        <f>C35+C45</f>
        <v>1938062.7860000003</v>
      </c>
      <c r="D46" s="49">
        <f>D35+D45</f>
        <v>1972600.117</v>
      </c>
      <c r="E46" s="81">
        <f t="shared" si="0"/>
        <v>69.03246750210083</v>
      </c>
      <c r="F46" s="74">
        <f>D46/C46*100</f>
        <v>101.78205428892642</v>
      </c>
    </row>
    <row r="47" spans="1:6" s="102" customFormat="1" ht="43.5" customHeight="1">
      <c r="A47" s="112" t="s">
        <v>64</v>
      </c>
      <c r="B47" s="113">
        <v>705.5</v>
      </c>
      <c r="C47" s="61">
        <v>405.5</v>
      </c>
      <c r="D47" s="61">
        <v>1032.153</v>
      </c>
      <c r="E47" s="114">
        <f t="shared" si="0"/>
        <v>146.30092133238838</v>
      </c>
      <c r="F47" s="115" t="s">
        <v>96</v>
      </c>
    </row>
    <row r="48" spans="1:7" ht="17.25" customHeight="1">
      <c r="A48" s="26" t="s">
        <v>59</v>
      </c>
      <c r="B48" s="49">
        <f>B46+B47</f>
        <v>2858201.6730000004</v>
      </c>
      <c r="C48" s="63">
        <f>C46+C47</f>
        <v>1938468.2860000003</v>
      </c>
      <c r="D48" s="49">
        <f>D46+D47</f>
        <v>1973632.27</v>
      </c>
      <c r="E48" s="81">
        <f t="shared" si="0"/>
        <v>69.05153994709035</v>
      </c>
      <c r="F48" s="60">
        <f>D48/C48*100</f>
        <v>101.814008733285</v>
      </c>
      <c r="G48" s="34"/>
    </row>
    <row r="49" spans="3:6" ht="12.75">
      <c r="C49" s="34"/>
      <c r="D49" s="110"/>
      <c r="E49" s="34"/>
      <c r="F49" s="34"/>
    </row>
    <row r="50" ht="308.25" customHeight="1"/>
    <row r="51" spans="1:2" ht="12.75">
      <c r="A51" s="55"/>
      <c r="B51" s="72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75" zoomScaleNormal="75" zoomScalePageLayoutView="0" workbookViewId="0" topLeftCell="A40">
      <selection activeCell="F40" sqref="F40:F41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16" t="s">
        <v>88</v>
      </c>
      <c r="B2" s="116"/>
      <c r="C2" s="116"/>
      <c r="D2" s="116"/>
      <c r="E2" s="116"/>
      <c r="F2" s="116"/>
    </row>
    <row r="3" spans="1:6" ht="15">
      <c r="A3" s="3"/>
      <c r="B3" s="3"/>
      <c r="C3" s="7"/>
      <c r="D3" s="8"/>
      <c r="E3" s="8"/>
      <c r="F3" s="6"/>
    </row>
    <row r="4" spans="1:6" ht="85.5" customHeight="1">
      <c r="A4" s="90" t="s">
        <v>12</v>
      </c>
      <c r="B4" s="94" t="s">
        <v>75</v>
      </c>
      <c r="C4" s="92" t="s">
        <v>98</v>
      </c>
      <c r="D4" s="90" t="s">
        <v>100</v>
      </c>
      <c r="E4" s="88" t="s">
        <v>82</v>
      </c>
      <c r="F4" s="88" t="s">
        <v>90</v>
      </c>
    </row>
    <row r="5" spans="1:6" ht="0.75" customHeight="1">
      <c r="A5" s="91"/>
      <c r="B5" s="95"/>
      <c r="C5" s="93"/>
      <c r="D5" s="91"/>
      <c r="E5" s="89"/>
      <c r="F5" s="89"/>
    </row>
    <row r="6" spans="1:6" ht="15">
      <c r="A6" s="17" t="s">
        <v>11</v>
      </c>
      <c r="B6" s="71"/>
      <c r="C6" s="15"/>
      <c r="D6" s="107"/>
      <c r="E6" s="16"/>
      <c r="F6" s="14"/>
    </row>
    <row r="7" spans="1:6" ht="16.5" customHeight="1">
      <c r="A7" s="18" t="s">
        <v>0</v>
      </c>
      <c r="B7" s="66">
        <v>928300</v>
      </c>
      <c r="C7" s="61">
        <v>602741.56</v>
      </c>
      <c r="D7" s="50">
        <v>609251.814</v>
      </c>
      <c r="E7" s="80">
        <f>D7/B7*100</f>
        <v>65.6309182376387</v>
      </c>
      <c r="F7" s="9">
        <f>D7/C7*100</f>
        <v>101.08010703625614</v>
      </c>
    </row>
    <row r="8" spans="1:6" ht="16.5" customHeight="1">
      <c r="A8" s="18" t="s">
        <v>1</v>
      </c>
      <c r="B8" s="68">
        <v>2400</v>
      </c>
      <c r="C8" s="61">
        <v>1797.4</v>
      </c>
      <c r="D8" s="50">
        <v>1456.511</v>
      </c>
      <c r="E8" s="80">
        <f aca="true" t="shared" si="0" ref="E8:E48">D8/B8*100</f>
        <v>60.687958333333334</v>
      </c>
      <c r="F8" s="9">
        <f aca="true" t="shared" si="1" ref="F8:F35">D8/C8*100</f>
        <v>81.03432736174474</v>
      </c>
    </row>
    <row r="9" spans="1:6" ht="40.5" customHeight="1">
      <c r="A9" s="19" t="s">
        <v>27</v>
      </c>
      <c r="B9" s="59">
        <v>126000</v>
      </c>
      <c r="C9" s="61">
        <v>86300</v>
      </c>
      <c r="D9" s="50">
        <v>97571.957</v>
      </c>
      <c r="E9" s="80">
        <f t="shared" si="0"/>
        <v>77.43806111111111</v>
      </c>
      <c r="F9" s="9">
        <f t="shared" si="1"/>
        <v>113.06136384704519</v>
      </c>
    </row>
    <row r="10" spans="1:6" s="3" customFormat="1" ht="17.25" customHeight="1">
      <c r="A10" s="8" t="s">
        <v>61</v>
      </c>
      <c r="B10" s="68">
        <f>B11+B15+B17</f>
        <v>417390</v>
      </c>
      <c r="C10" s="61">
        <f>C11+C15+C17</f>
        <v>294973.85</v>
      </c>
      <c r="D10" s="10">
        <f>D11+D15+D16+D17</f>
        <v>306976.97</v>
      </c>
      <c r="E10" s="80">
        <f t="shared" si="0"/>
        <v>73.54679556290279</v>
      </c>
      <c r="F10" s="9">
        <f t="shared" si="1"/>
        <v>104.06921494905397</v>
      </c>
    </row>
    <row r="11" spans="1:6" s="47" customFormat="1" ht="15">
      <c r="A11" s="20" t="s">
        <v>66</v>
      </c>
      <c r="B11" s="76">
        <f>SUM(B12:B14)</f>
        <v>250565</v>
      </c>
      <c r="C11" s="77">
        <f>C12+C13+C14</f>
        <v>172112</v>
      </c>
      <c r="D11" s="40">
        <f>D12+D13+D14</f>
        <v>174761.599</v>
      </c>
      <c r="E11" s="80">
        <f t="shared" si="0"/>
        <v>69.74701135433918</v>
      </c>
      <c r="F11" s="78">
        <f t="shared" si="1"/>
        <v>101.53946209445013</v>
      </c>
    </row>
    <row r="12" spans="1:6" s="47" customFormat="1" ht="30">
      <c r="A12" s="21" t="s">
        <v>26</v>
      </c>
      <c r="B12" s="76">
        <v>17470</v>
      </c>
      <c r="C12" s="77">
        <v>13446</v>
      </c>
      <c r="D12" s="51">
        <v>14699.635</v>
      </c>
      <c r="E12" s="80">
        <f t="shared" si="0"/>
        <v>84.14215798511735</v>
      </c>
      <c r="F12" s="78">
        <f t="shared" si="1"/>
        <v>109.32347910159154</v>
      </c>
    </row>
    <row r="13" spans="1:6" s="47" customFormat="1" ht="15">
      <c r="A13" s="22" t="s">
        <v>68</v>
      </c>
      <c r="B13" s="76">
        <v>228100</v>
      </c>
      <c r="C13" s="77">
        <v>153950</v>
      </c>
      <c r="D13" s="51">
        <v>158631.167</v>
      </c>
      <c r="E13" s="80">
        <f t="shared" si="0"/>
        <v>69.54457124068391</v>
      </c>
      <c r="F13" s="78">
        <f t="shared" si="1"/>
        <v>103.04070607340046</v>
      </c>
    </row>
    <row r="14" spans="1:6" s="47" customFormat="1" ht="15">
      <c r="A14" s="20" t="s">
        <v>19</v>
      </c>
      <c r="B14" s="76">
        <v>4995</v>
      </c>
      <c r="C14" s="77">
        <v>4716</v>
      </c>
      <c r="D14" s="51">
        <v>1430.797</v>
      </c>
      <c r="E14" s="80">
        <f t="shared" si="0"/>
        <v>28.644584584584585</v>
      </c>
      <c r="F14" s="78">
        <f t="shared" si="1"/>
        <v>30.33920695504665</v>
      </c>
    </row>
    <row r="15" spans="1:6" s="47" customFormat="1" ht="15">
      <c r="A15" s="23" t="s">
        <v>2</v>
      </c>
      <c r="B15" s="76">
        <v>195</v>
      </c>
      <c r="C15" s="77">
        <v>131.85</v>
      </c>
      <c r="D15" s="51">
        <v>186.205</v>
      </c>
      <c r="E15" s="80">
        <f t="shared" si="0"/>
        <v>95.4897435897436</v>
      </c>
      <c r="F15" s="78">
        <f t="shared" si="1"/>
        <v>141.22487675388703</v>
      </c>
    </row>
    <row r="16" spans="1:6" s="47" customFormat="1" ht="60">
      <c r="A16" s="23" t="s">
        <v>70</v>
      </c>
      <c r="B16" s="76"/>
      <c r="C16" s="77"/>
      <c r="D16" s="51">
        <v>-101.23</v>
      </c>
      <c r="E16" s="80"/>
      <c r="F16" s="78"/>
    </row>
    <row r="17" spans="1:6" s="47" customFormat="1" ht="15">
      <c r="A17" s="23" t="s">
        <v>21</v>
      </c>
      <c r="B17" s="76">
        <v>166630</v>
      </c>
      <c r="C17" s="77">
        <v>122730</v>
      </c>
      <c r="D17" s="51">
        <v>132130.396</v>
      </c>
      <c r="E17" s="80">
        <f t="shared" si="0"/>
        <v>79.29568265018304</v>
      </c>
      <c r="F17" s="78">
        <f t="shared" si="1"/>
        <v>107.65941171677666</v>
      </c>
    </row>
    <row r="18" spans="1:6" ht="16.5" customHeight="1">
      <c r="A18" s="18" t="s">
        <v>13</v>
      </c>
      <c r="B18" s="59">
        <v>150</v>
      </c>
      <c r="C18" s="61">
        <v>98</v>
      </c>
      <c r="D18" s="50">
        <v>-600.242</v>
      </c>
      <c r="E18" s="80"/>
      <c r="F18" s="9"/>
    </row>
    <row r="19" spans="1:6" ht="28.5" customHeight="1">
      <c r="A19" s="24" t="s">
        <v>3</v>
      </c>
      <c r="B19" s="59">
        <v>14210</v>
      </c>
      <c r="C19" s="61">
        <v>9610</v>
      </c>
      <c r="D19" s="50">
        <v>9232.847</v>
      </c>
      <c r="E19" s="80">
        <f t="shared" si="0"/>
        <v>64.97429275158339</v>
      </c>
      <c r="F19" s="9">
        <f t="shared" si="1"/>
        <v>96.0754110301769</v>
      </c>
    </row>
    <row r="20" spans="1:6" ht="77.25" customHeight="1">
      <c r="A20" s="24" t="s">
        <v>28</v>
      </c>
      <c r="B20" s="59">
        <v>8400</v>
      </c>
      <c r="C20" s="61">
        <v>5857</v>
      </c>
      <c r="D20" s="50">
        <v>6419.979</v>
      </c>
      <c r="E20" s="80">
        <f t="shared" si="0"/>
        <v>76.42832142857144</v>
      </c>
      <c r="F20" s="9">
        <f t="shared" si="1"/>
        <v>109.6120710261226</v>
      </c>
    </row>
    <row r="21" spans="1:6" ht="15" customHeight="1">
      <c r="A21" s="24" t="s">
        <v>4</v>
      </c>
      <c r="B21" s="59">
        <v>5800</v>
      </c>
      <c r="C21" s="61">
        <v>4003.5</v>
      </c>
      <c r="D21" s="50">
        <v>3607.308</v>
      </c>
      <c r="E21" s="80">
        <f t="shared" si="0"/>
        <v>62.19496551724137</v>
      </c>
      <c r="F21" s="9">
        <f t="shared" si="1"/>
        <v>90.10385912326714</v>
      </c>
    </row>
    <row r="22" spans="1:6" ht="33.75" customHeight="1">
      <c r="A22" s="24" t="s">
        <v>79</v>
      </c>
      <c r="B22" s="59">
        <v>17100</v>
      </c>
      <c r="C22" s="61">
        <v>17100</v>
      </c>
      <c r="D22" s="50">
        <v>22204.918</v>
      </c>
      <c r="E22" s="80">
        <f t="shared" si="0"/>
        <v>129.85332163742692</v>
      </c>
      <c r="F22" s="9">
        <f t="shared" si="1"/>
        <v>129.85332163742692</v>
      </c>
    </row>
    <row r="23" spans="1:6" ht="15" customHeight="1">
      <c r="A23" s="25" t="s">
        <v>20</v>
      </c>
      <c r="B23" s="59">
        <v>3430</v>
      </c>
      <c r="C23" s="61">
        <v>2320</v>
      </c>
      <c r="D23" s="66">
        <v>3506.278</v>
      </c>
      <c r="E23" s="80">
        <f t="shared" si="0"/>
        <v>102.22384839650145</v>
      </c>
      <c r="F23" s="9">
        <f t="shared" si="1"/>
        <v>151.1326724137931</v>
      </c>
    </row>
    <row r="24" spans="1:6" s="2" customFormat="1" ht="16.5" customHeight="1">
      <c r="A24" s="26" t="s">
        <v>14</v>
      </c>
      <c r="B24" s="49">
        <f>B7+B8+B9+B10++B18+B19+B20+B21+B23+B22</f>
        <v>1523180</v>
      </c>
      <c r="C24" s="49">
        <f>C7+C8+C9+C10++C18+C19+C20+C21+C23+C22</f>
        <v>1024801.31</v>
      </c>
      <c r="D24" s="49">
        <f>D7+D8+D9+D10+D18+D19+D20+D21+D23+D22</f>
        <v>1059628.34</v>
      </c>
      <c r="E24" s="81">
        <f t="shared" si="0"/>
        <v>69.56684961724812</v>
      </c>
      <c r="F24" s="60">
        <f t="shared" si="1"/>
        <v>103.3984177869562</v>
      </c>
    </row>
    <row r="25" spans="1:6" s="2" customFormat="1" ht="15" customHeight="1">
      <c r="A25" s="41" t="s">
        <v>67</v>
      </c>
      <c r="B25" s="76">
        <f>SUM(B26:B34)</f>
        <v>1331441.1730000002</v>
      </c>
      <c r="C25" s="77">
        <f>SUM(C26:C34)</f>
        <v>910753.876</v>
      </c>
      <c r="D25" s="77">
        <f>SUM(D26:D34)</f>
        <v>910288.727</v>
      </c>
      <c r="E25" s="99">
        <f t="shared" si="0"/>
        <v>68.368677900274</v>
      </c>
      <c r="F25" s="78">
        <f t="shared" si="1"/>
        <v>99.94892703591414</v>
      </c>
    </row>
    <row r="26" spans="1:6" s="2" customFormat="1" ht="135.75" customHeight="1">
      <c r="A26" s="42" t="s">
        <v>22</v>
      </c>
      <c r="B26" s="76">
        <v>425980</v>
      </c>
      <c r="C26" s="79">
        <v>293348.331</v>
      </c>
      <c r="D26" s="57">
        <v>293348.331</v>
      </c>
      <c r="E26" s="99">
        <f t="shared" si="0"/>
        <v>68.86434363115639</v>
      </c>
      <c r="F26" s="78">
        <f t="shared" si="1"/>
        <v>100</v>
      </c>
    </row>
    <row r="27" spans="1:6" s="2" customFormat="1" ht="137.25" customHeight="1">
      <c r="A27" s="42" t="s">
        <v>15</v>
      </c>
      <c r="B27" s="76">
        <v>233260.1</v>
      </c>
      <c r="C27" s="79">
        <v>172594.331</v>
      </c>
      <c r="D27" s="57">
        <v>172594.332</v>
      </c>
      <c r="E27" s="99">
        <f t="shared" si="0"/>
        <v>73.99222241609259</v>
      </c>
      <c r="F27" s="78">
        <f t="shared" si="1"/>
        <v>100.00000057939329</v>
      </c>
    </row>
    <row r="28" spans="1:6" s="2" customFormat="1" ht="93" customHeight="1">
      <c r="A28" s="42" t="s">
        <v>23</v>
      </c>
      <c r="B28" s="76">
        <v>291.9</v>
      </c>
      <c r="C28" s="77">
        <v>291.9</v>
      </c>
      <c r="D28" s="57">
        <v>291.9</v>
      </c>
      <c r="E28" s="99">
        <f t="shared" si="0"/>
        <v>100</v>
      </c>
      <c r="F28" s="78">
        <f t="shared" si="1"/>
        <v>100</v>
      </c>
    </row>
    <row r="29" spans="1:6" s="2" customFormat="1" ht="43.5" customHeight="1">
      <c r="A29" s="42" t="s">
        <v>5</v>
      </c>
      <c r="B29" s="76">
        <v>309413.5</v>
      </c>
      <c r="C29" s="77">
        <v>210142.3</v>
      </c>
      <c r="D29" s="57">
        <v>210142.3</v>
      </c>
      <c r="E29" s="99">
        <f t="shared" si="0"/>
        <v>67.91633202817589</v>
      </c>
      <c r="F29" s="78">
        <f t="shared" si="1"/>
        <v>100</v>
      </c>
    </row>
    <row r="30" spans="1:6" s="2" customFormat="1" ht="47.25" customHeight="1">
      <c r="A30" s="42" t="s">
        <v>6</v>
      </c>
      <c r="B30" s="76">
        <v>330173.933</v>
      </c>
      <c r="C30" s="77">
        <v>215790.28</v>
      </c>
      <c r="D30" s="57">
        <v>215765.023</v>
      </c>
      <c r="E30" s="99">
        <f t="shared" si="0"/>
        <v>65.34889687975458</v>
      </c>
      <c r="F30" s="78">
        <f t="shared" si="1"/>
        <v>99.98829558031991</v>
      </c>
    </row>
    <row r="31" spans="1:6" s="2" customFormat="1" ht="150" customHeight="1">
      <c r="A31" s="43" t="s">
        <v>24</v>
      </c>
      <c r="B31" s="76">
        <v>3174.2</v>
      </c>
      <c r="C31" s="77">
        <v>2027.4</v>
      </c>
      <c r="D31" s="57">
        <v>1826.818</v>
      </c>
      <c r="E31" s="99">
        <f t="shared" si="0"/>
        <v>57.55207611366644</v>
      </c>
      <c r="F31" s="78">
        <f t="shared" si="1"/>
        <v>90.1064417480517</v>
      </c>
    </row>
    <row r="32" spans="1:7" s="2" customFormat="1" ht="80.25" customHeight="1">
      <c r="A32" s="43" t="s">
        <v>87</v>
      </c>
      <c r="B32" s="76">
        <v>749.87</v>
      </c>
      <c r="C32" s="77">
        <v>749.87</v>
      </c>
      <c r="D32" s="57">
        <v>749.87</v>
      </c>
      <c r="E32" s="99">
        <f t="shared" si="0"/>
        <v>100</v>
      </c>
      <c r="F32" s="78">
        <f t="shared" si="1"/>
        <v>100</v>
      </c>
      <c r="G32" s="100"/>
    </row>
    <row r="33" spans="1:7" s="2" customFormat="1" ht="80.25" customHeight="1">
      <c r="A33" s="30" t="s">
        <v>95</v>
      </c>
      <c r="B33" s="97">
        <v>24567.8</v>
      </c>
      <c r="C33" s="98">
        <v>13389.5</v>
      </c>
      <c r="D33" s="108">
        <v>13389.5</v>
      </c>
      <c r="E33" s="99">
        <f t="shared" si="0"/>
        <v>54.50019944805803</v>
      </c>
      <c r="F33" s="78">
        <f t="shared" si="1"/>
        <v>100</v>
      </c>
      <c r="G33" s="101"/>
    </row>
    <row r="34" spans="1:6" s="2" customFormat="1" ht="16.5" customHeight="1">
      <c r="A34" s="44" t="s">
        <v>7</v>
      </c>
      <c r="B34" s="76">
        <v>3829.87</v>
      </c>
      <c r="C34" s="79">
        <v>2419.964</v>
      </c>
      <c r="D34" s="57">
        <v>2180.653</v>
      </c>
      <c r="E34" s="99">
        <f t="shared" si="0"/>
        <v>56.93804228341954</v>
      </c>
      <c r="F34" s="78">
        <f t="shared" si="1"/>
        <v>90.11096859292121</v>
      </c>
    </row>
    <row r="35" spans="1:6" s="54" customFormat="1" ht="20.25" customHeight="1">
      <c r="A35" s="48" t="s">
        <v>16</v>
      </c>
      <c r="B35" s="49">
        <f>B24+B25</f>
        <v>2854621.1730000004</v>
      </c>
      <c r="C35" s="62">
        <f>C24+C25</f>
        <v>1935555.1860000002</v>
      </c>
      <c r="D35" s="11">
        <f>D24+D25</f>
        <v>1969917.067</v>
      </c>
      <c r="E35" s="81">
        <f t="shared" si="0"/>
        <v>69.00800308048439</v>
      </c>
      <c r="F35" s="60">
        <f t="shared" si="1"/>
        <v>101.77529843884285</v>
      </c>
    </row>
    <row r="36" spans="1:6" s="2" customFormat="1" ht="16.5" customHeight="1">
      <c r="A36" s="27" t="s">
        <v>17</v>
      </c>
      <c r="B36" s="59"/>
      <c r="C36" s="62"/>
      <c r="D36" s="58"/>
      <c r="E36" s="80"/>
      <c r="F36" s="9"/>
    </row>
    <row r="37" spans="1:6" ht="16.5" customHeight="1">
      <c r="A37" s="24" t="s">
        <v>72</v>
      </c>
      <c r="B37" s="59">
        <v>620</v>
      </c>
      <c r="C37" s="61">
        <v>503.1</v>
      </c>
      <c r="D37" s="58">
        <v>484.89</v>
      </c>
      <c r="E37" s="80">
        <f t="shared" si="0"/>
        <v>78.20806451612903</v>
      </c>
      <c r="F37" s="9">
        <f>D37/C37*100</f>
        <v>96.38044126416219</v>
      </c>
    </row>
    <row r="38" spans="1:6" ht="45" customHeight="1">
      <c r="A38" s="24" t="s">
        <v>85</v>
      </c>
      <c r="B38" s="59"/>
      <c r="C38" s="61"/>
      <c r="D38" s="58">
        <v>1.049</v>
      </c>
      <c r="E38" s="80"/>
      <c r="F38" s="9"/>
    </row>
    <row r="39" spans="1:6" ht="68.25" customHeight="1">
      <c r="A39" s="39" t="s">
        <v>25</v>
      </c>
      <c r="B39" s="59">
        <v>170</v>
      </c>
      <c r="C39" s="61">
        <v>160.4</v>
      </c>
      <c r="D39" s="59">
        <v>186.763</v>
      </c>
      <c r="E39" s="80">
        <f t="shared" si="0"/>
        <v>109.86058823529412</v>
      </c>
      <c r="F39" s="9">
        <f>D39/C39*100</f>
        <v>116.43578553615961</v>
      </c>
    </row>
    <row r="40" spans="1:6" ht="60.75" customHeight="1">
      <c r="A40" s="39" t="s">
        <v>63</v>
      </c>
      <c r="B40" s="59">
        <v>70</v>
      </c>
      <c r="C40" s="61">
        <v>44.1</v>
      </c>
      <c r="D40" s="59">
        <v>72.24</v>
      </c>
      <c r="E40" s="80">
        <f t="shared" si="0"/>
        <v>103.2</v>
      </c>
      <c r="F40" s="9">
        <f>D40/C40*100</f>
        <v>163.8095238095238</v>
      </c>
    </row>
    <row r="41" spans="1:6" s="38" customFormat="1" ht="45.75" customHeight="1">
      <c r="A41" s="39" t="s">
        <v>8</v>
      </c>
      <c r="B41" s="59">
        <v>965</v>
      </c>
      <c r="C41" s="61">
        <v>955</v>
      </c>
      <c r="D41" s="59">
        <v>1048.221</v>
      </c>
      <c r="E41" s="80">
        <f t="shared" si="0"/>
        <v>108.6239378238342</v>
      </c>
      <c r="F41" s="9">
        <f>D41/C41*100</f>
        <v>109.7613612565445</v>
      </c>
    </row>
    <row r="42" spans="1:6" s="38" customFormat="1" ht="39.75" customHeight="1">
      <c r="A42" s="67" t="s">
        <v>74</v>
      </c>
      <c r="B42" s="59">
        <v>1050</v>
      </c>
      <c r="C42" s="61">
        <v>845</v>
      </c>
      <c r="D42" s="59">
        <v>845.6</v>
      </c>
      <c r="E42" s="80">
        <f t="shared" si="0"/>
        <v>80.53333333333333</v>
      </c>
      <c r="F42" s="9">
        <f>D42/C42*100</f>
        <v>100.07100591715977</v>
      </c>
    </row>
    <row r="43" spans="1:6" s="38" customFormat="1" ht="15.75" customHeight="1">
      <c r="A43" s="39" t="s">
        <v>77</v>
      </c>
      <c r="B43" s="29"/>
      <c r="C43" s="24"/>
      <c r="D43" s="109">
        <v>76.608</v>
      </c>
      <c r="E43" s="80"/>
      <c r="F43" s="9"/>
    </row>
    <row r="44" spans="1:6" s="38" customFormat="1" ht="54" customHeight="1">
      <c r="A44" s="24" t="s">
        <v>80</v>
      </c>
      <c r="B44" s="59"/>
      <c r="C44" s="61"/>
      <c r="D44" s="59">
        <v>-32.321</v>
      </c>
      <c r="E44" s="80"/>
      <c r="F44" s="9"/>
    </row>
    <row r="45" spans="1:6" s="38" customFormat="1" ht="25.5" customHeight="1">
      <c r="A45" s="27" t="s">
        <v>9</v>
      </c>
      <c r="B45" s="49">
        <f>SUM(B37:B42)</f>
        <v>2875</v>
      </c>
      <c r="C45" s="49">
        <f>SUM(C37:C42)</f>
        <v>2507.6</v>
      </c>
      <c r="D45" s="49">
        <f>SUM(D37:D44)</f>
        <v>2683.05</v>
      </c>
      <c r="E45" s="81">
        <f t="shared" si="0"/>
        <v>93.32347826086958</v>
      </c>
      <c r="F45" s="74">
        <f>D45/C45*100</f>
        <v>106.99672994097944</v>
      </c>
    </row>
    <row r="46" spans="1:6" s="82" customFormat="1" ht="18.75" customHeight="1">
      <c r="A46" s="48" t="s">
        <v>10</v>
      </c>
      <c r="B46" s="49">
        <f>B35+B45</f>
        <v>2857496.1730000004</v>
      </c>
      <c r="C46" s="49">
        <f>C35+C45</f>
        <v>1938062.7860000003</v>
      </c>
      <c r="D46" s="49">
        <f>D35+D45</f>
        <v>1972600.117</v>
      </c>
      <c r="E46" s="81">
        <f t="shared" si="0"/>
        <v>69.03246750210083</v>
      </c>
      <c r="F46" s="74">
        <f>D46/C46*100</f>
        <v>101.78205428892642</v>
      </c>
    </row>
    <row r="47" spans="1:6" ht="45">
      <c r="A47" s="103" t="s">
        <v>83</v>
      </c>
      <c r="B47" s="113">
        <v>705.5</v>
      </c>
      <c r="C47" s="61">
        <v>405.5</v>
      </c>
      <c r="D47" s="61">
        <v>1032.153</v>
      </c>
      <c r="E47" s="114">
        <f t="shared" si="0"/>
        <v>146.30092133238838</v>
      </c>
      <c r="F47" s="115" t="s">
        <v>96</v>
      </c>
    </row>
    <row r="48" spans="1:6" ht="14.25">
      <c r="A48" s="56" t="s">
        <v>18</v>
      </c>
      <c r="B48" s="49">
        <f>B46+B47</f>
        <v>2858201.6730000004</v>
      </c>
      <c r="C48" s="63">
        <f>C46+C47</f>
        <v>1938468.2860000003</v>
      </c>
      <c r="D48" s="49">
        <f>D46+D47</f>
        <v>1973632.27</v>
      </c>
      <c r="E48" s="81">
        <f t="shared" si="0"/>
        <v>69.05153994709035</v>
      </c>
      <c r="F48" s="60">
        <f>D48/C48*100</f>
        <v>101.814008733285</v>
      </c>
    </row>
    <row r="49" spans="3:6" ht="14.25">
      <c r="C49" s="34"/>
      <c r="F49" s="65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2016-08-02T07:50:10Z</cp:lastPrinted>
  <dcterms:created xsi:type="dcterms:W3CDTF">2004-07-02T06:40:36Z</dcterms:created>
  <dcterms:modified xsi:type="dcterms:W3CDTF">2016-08-29T13:39:51Z</dcterms:modified>
  <cp:category/>
  <cp:version/>
  <cp:contentType/>
  <cp:contentStatus/>
</cp:coreProperties>
</file>