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<sst xmlns="http://schemas.openxmlformats.org/spreadsheetml/2006/main" count="96" uniqueCount="90">
  <si>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</si>
  <si>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</si>
  <si>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</si>
  <si>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</si>
  <si>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</si>
  <si>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</si>
  <si>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</si>
  <si>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</si>
  <si>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</si>
  <si>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</si>
  <si>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</si>
  <si>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</si>
  <si>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</si>
  <si>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</si>
  <si>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</si>
  <si>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</si>
  <si>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</si>
  <si>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</si>
  <si>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</si>
  <si>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</si>
  <si>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</si>
  <si>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</si>
  <si>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</si>
  <si>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</si>
  <si>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</si>
  <si>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</si>
  <si>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</si>
  <si>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</si>
  <si>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</si>
  <si>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</si>
  <si>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</si>
  <si>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</si>
  <si>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</si>
  <si>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</si>
  <si>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</si>
  <si>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</si>
  <si>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</si>
  <si>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</si>
  <si>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</si>
  <si>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</si>
  <si>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</si>
  <si>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</si>
  <si>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</si>
  <si>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</si>
  <si>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</si>
  <si>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</si>
  <si>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</si>
  <si>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</si>
  <si>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</si>
  <si>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</si>
  <si>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</si>
  <si>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</si>
  <si>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</si>
  <si>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</si>
  <si>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</si>
  <si>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</si>
  <si>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</si>
  <si>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</si>
  <si>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</si>
  <si>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</si>
  <si>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</si>
  <si>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</si>
  <si>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</si>
  <si>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</si>
  <si>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</si>
  <si>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</si>
  <si>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</si>
  <si>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</si>
  <si>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</si>
  <si>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</si>
  <si>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</si>
  <si>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</si>
  <si>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</si>
  <si>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</si>
  <si>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</si>
  <si>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</si>
  <si>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</si>
  <si>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</si>
  <si>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</si>
  <si>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</si>
  <si>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</si>
  <si>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у 1,9 р.б.</t>
  </si>
  <si>
    <t>Відсоток надходжень до плану звітного періоду, %</t>
  </si>
  <si>
    <t>План на січень - березень  з урахуванням змін, тис. грн.</t>
  </si>
  <si>
    <t>План на январь - март с учетом изменений, тыс. грн.</t>
  </si>
  <si>
    <t>Процент поступлений к плану отчетного периода,              %</t>
  </si>
  <si>
    <t xml:space="preserve">Надійшло з 
01 січня
по 25 березня     тис. грн. </t>
  </si>
  <si>
    <t xml:space="preserve">Поступило            c 01  января по 25 марта,
тыс. грн. </t>
  </si>
  <si>
    <t>у 9,4 р.м.</t>
  </si>
  <si>
    <t>у 5,4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</si>
</sst>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5" zoomScaleSheetLayoutView="75" zoomScalePageLayoutView="0" workbookViewId="0" topLeftCell="A1">
      <selection activeCell="B43" sqref="B43:E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31.5" customHeight="1">
      <c r="A2" s="78" t="s">
        <v>78</v>
      </c>
      <c r="B2" s="78"/>
      <c r="C2" s="78"/>
      <c r="D2" s="78"/>
      <c r="E2" s="79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0" t="s">
        <v>31</v>
      </c>
      <c r="B4" s="83" t="s">
        <v>75</v>
      </c>
      <c r="C4" s="81" t="s">
        <v>83</v>
      </c>
      <c r="D4" s="80" t="s">
        <v>86</v>
      </c>
      <c r="E4" s="82" t="s">
        <v>82</v>
      </c>
      <c r="F4" s="14"/>
    </row>
    <row r="5" spans="1:6" ht="37.5" customHeight="1">
      <c r="A5" s="80"/>
      <c r="B5" s="83"/>
      <c r="C5" s="81"/>
      <c r="D5" s="80"/>
      <c r="E5" s="82"/>
      <c r="F5" s="14"/>
    </row>
    <row r="6" spans="1:6" ht="15">
      <c r="A6" s="18" t="s">
        <v>32</v>
      </c>
      <c r="B6" s="18"/>
      <c r="C6" s="16"/>
      <c r="D6" s="17"/>
      <c r="E6" s="15"/>
      <c r="F6" s="14"/>
    </row>
    <row r="7" spans="1:6" ht="15">
      <c r="A7" s="29" t="s">
        <v>33</v>
      </c>
      <c r="B7" s="74">
        <v>880000</v>
      </c>
      <c r="C7" s="64">
        <v>186511.7</v>
      </c>
      <c r="D7" s="51">
        <v>195590.931</v>
      </c>
      <c r="E7" s="9">
        <f>D7/C7*100</f>
        <v>104.86791498871115</v>
      </c>
      <c r="F7" s="14"/>
    </row>
    <row r="8" spans="1:6" ht="15">
      <c r="A8" s="26" t="s">
        <v>71</v>
      </c>
      <c r="B8" s="75">
        <v>2400</v>
      </c>
      <c r="C8" s="64">
        <v>817.9</v>
      </c>
      <c r="D8" s="51">
        <v>998.145</v>
      </c>
      <c r="E8" s="9">
        <f aca="true" t="shared" si="0" ref="E8:E44">D8/C8*100</f>
        <v>122.03753515099645</v>
      </c>
      <c r="F8" s="14"/>
    </row>
    <row r="9" spans="1:6" ht="45">
      <c r="A9" s="25" t="s">
        <v>34</v>
      </c>
      <c r="B9" s="61">
        <v>118000</v>
      </c>
      <c r="C9" s="64">
        <v>28900</v>
      </c>
      <c r="D9" s="51">
        <v>23353.4</v>
      </c>
      <c r="E9" s="9">
        <f t="shared" si="0"/>
        <v>80.8076124567474</v>
      </c>
      <c r="F9" s="14"/>
    </row>
    <row r="10" spans="1:6" ht="15">
      <c r="A10" s="26" t="s">
        <v>62</v>
      </c>
      <c r="B10" s="75">
        <f>B11+B15+B17</f>
        <v>391790</v>
      </c>
      <c r="C10" s="64">
        <f>C11+C15+C17</f>
        <v>88817.15</v>
      </c>
      <c r="D10" s="10">
        <f>D11+D15+D16+D17</f>
        <v>91290.65</v>
      </c>
      <c r="E10" s="9">
        <f t="shared" si="0"/>
        <v>102.78493511669762</v>
      </c>
      <c r="F10" s="14"/>
    </row>
    <row r="11" spans="1:6" s="47" customFormat="1" ht="15">
      <c r="A11" s="21" t="s">
        <v>35</v>
      </c>
      <c r="B11" s="61">
        <f>SUM(B12:B14)</f>
        <v>245165</v>
      </c>
      <c r="C11" s="65">
        <f>C12+C13+C14</f>
        <v>53044</v>
      </c>
      <c r="D11" s="41">
        <f>D12+D13+D14</f>
        <v>47106.098</v>
      </c>
      <c r="E11" s="9">
        <f t="shared" si="0"/>
        <v>88.80570469798657</v>
      </c>
      <c r="F11" s="46"/>
    </row>
    <row r="12" spans="1:6" s="47" customFormat="1" ht="30">
      <c r="A12" s="21" t="s">
        <v>64</v>
      </c>
      <c r="B12" s="61">
        <v>15570</v>
      </c>
      <c r="C12" s="65">
        <v>2934</v>
      </c>
      <c r="D12" s="52">
        <v>3816.581</v>
      </c>
      <c r="E12" s="9">
        <f t="shared" si="0"/>
        <v>130.0811520109066</v>
      </c>
      <c r="F12" s="46"/>
    </row>
    <row r="13" spans="1:6" s="47" customFormat="1" ht="15">
      <c r="A13" s="21" t="s">
        <v>36</v>
      </c>
      <c r="B13" s="61">
        <v>224600</v>
      </c>
      <c r="C13" s="65">
        <v>49950</v>
      </c>
      <c r="D13" s="52">
        <v>43040.684</v>
      </c>
      <c r="E13" s="9">
        <f t="shared" si="0"/>
        <v>86.16753553553554</v>
      </c>
      <c r="F13" s="46"/>
    </row>
    <row r="14" spans="1:6" s="47" customFormat="1" ht="15">
      <c r="A14" s="21" t="s">
        <v>37</v>
      </c>
      <c r="B14" s="61">
        <v>4995</v>
      </c>
      <c r="C14" s="65">
        <v>160</v>
      </c>
      <c r="D14" s="52">
        <v>248.833</v>
      </c>
      <c r="E14" s="9">
        <f t="shared" si="0"/>
        <v>155.520625</v>
      </c>
      <c r="F14" s="46"/>
    </row>
    <row r="15" spans="1:6" s="47" customFormat="1" ht="15">
      <c r="A15" s="24" t="s">
        <v>38</v>
      </c>
      <c r="B15" s="61">
        <v>195</v>
      </c>
      <c r="C15" s="65">
        <v>43.15</v>
      </c>
      <c r="D15" s="52">
        <v>57.323</v>
      </c>
      <c r="E15" s="9">
        <f t="shared" si="0"/>
        <v>132.84588644264196</v>
      </c>
      <c r="F15" s="46"/>
    </row>
    <row r="16" spans="1:6" s="47" customFormat="1" ht="45">
      <c r="A16" s="24" t="s">
        <v>73</v>
      </c>
      <c r="B16" s="61">
        <v>0</v>
      </c>
      <c r="C16" s="65"/>
      <c r="D16" s="52">
        <v>-57.668</v>
      </c>
      <c r="E16" s="9"/>
      <c r="F16" s="46"/>
    </row>
    <row r="17" spans="1:6" s="47" customFormat="1" ht="15">
      <c r="A17" s="24" t="s">
        <v>39</v>
      </c>
      <c r="B17" s="61">
        <v>146430</v>
      </c>
      <c r="C17" s="65">
        <v>35730</v>
      </c>
      <c r="D17" s="52">
        <v>44184.897</v>
      </c>
      <c r="E17" s="9">
        <f t="shared" si="0"/>
        <v>123.66329974811083</v>
      </c>
      <c r="F17" s="46"/>
    </row>
    <row r="18" spans="1:6" ht="15">
      <c r="A18" s="25" t="s">
        <v>40</v>
      </c>
      <c r="B18" s="61">
        <v>620</v>
      </c>
      <c r="C18" s="64">
        <v>177.65</v>
      </c>
      <c r="D18" s="51">
        <v>0</v>
      </c>
      <c r="E18" s="9">
        <f t="shared" si="0"/>
        <v>0</v>
      </c>
      <c r="F18" s="14"/>
    </row>
    <row r="19" spans="1:6" ht="15">
      <c r="A19" s="25" t="s">
        <v>41</v>
      </c>
      <c r="B19" s="61">
        <v>150</v>
      </c>
      <c r="C19" s="64">
        <v>33</v>
      </c>
      <c r="D19" s="51">
        <v>-309.69</v>
      </c>
      <c r="E19" s="9" t="s">
        <v>88</v>
      </c>
      <c r="F19" s="14"/>
    </row>
    <row r="20" spans="1:6" ht="30">
      <c r="A20" s="25" t="s">
        <v>42</v>
      </c>
      <c r="B20" s="61">
        <v>14210</v>
      </c>
      <c r="C20" s="64">
        <v>3050</v>
      </c>
      <c r="D20" s="51">
        <v>2545.484</v>
      </c>
      <c r="E20" s="9">
        <f t="shared" si="0"/>
        <v>83.45849180327869</v>
      </c>
      <c r="F20" s="14"/>
    </row>
    <row r="21" spans="1:6" ht="60">
      <c r="A21" s="25" t="s">
        <v>43</v>
      </c>
      <c r="B21" s="61">
        <v>7400</v>
      </c>
      <c r="C21" s="64">
        <v>1785</v>
      </c>
      <c r="D21" s="51">
        <v>1793.141</v>
      </c>
      <c r="E21" s="9">
        <f t="shared" si="0"/>
        <v>100.45607843137256</v>
      </c>
      <c r="F21" s="14"/>
    </row>
    <row r="22" spans="1:6" ht="15">
      <c r="A22" s="25" t="s">
        <v>44</v>
      </c>
      <c r="B22" s="61">
        <v>5800</v>
      </c>
      <c r="C22" s="64">
        <v>1436</v>
      </c>
      <c r="D22" s="51">
        <v>1124.661</v>
      </c>
      <c r="E22" s="9">
        <f t="shared" si="0"/>
        <v>78.31901114206129</v>
      </c>
      <c r="F22" s="14"/>
    </row>
    <row r="23" spans="1:6" ht="15">
      <c r="A23" s="26" t="s">
        <v>45</v>
      </c>
      <c r="B23" s="61">
        <v>3430</v>
      </c>
      <c r="C23" s="64">
        <v>690</v>
      </c>
      <c r="D23" s="74">
        <v>931.917</v>
      </c>
      <c r="E23" s="9">
        <f t="shared" si="0"/>
        <v>135.0604347826087</v>
      </c>
      <c r="F23" s="14"/>
    </row>
    <row r="24" spans="1:6" s="36" customFormat="1" ht="17.25" customHeight="1">
      <c r="A24" s="27" t="s">
        <v>46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317318.639</v>
      </c>
      <c r="E24" s="63">
        <f t="shared" si="0"/>
        <v>101.63354850322723</v>
      </c>
      <c r="F24" s="37"/>
    </row>
    <row r="25" spans="1:6" ht="23.25" customHeight="1">
      <c r="A25" s="26" t="s">
        <v>47</v>
      </c>
      <c r="B25" s="61">
        <f>SUM(B26:B32)</f>
        <v>1306751.433</v>
      </c>
      <c r="C25" s="64">
        <f>SUM(C26:C32)</f>
        <v>387495.6489999999</v>
      </c>
      <c r="D25" s="64">
        <f>SUM(D26:D32)</f>
        <v>327072.154</v>
      </c>
      <c r="E25" s="9">
        <f t="shared" si="0"/>
        <v>84.40666491199752</v>
      </c>
      <c r="F25" s="34"/>
    </row>
    <row r="26" spans="1:6" ht="126" customHeight="1">
      <c r="A26" s="31" t="s">
        <v>48</v>
      </c>
      <c r="B26" s="61">
        <v>424514.7</v>
      </c>
      <c r="C26" s="11">
        <v>97877.757</v>
      </c>
      <c r="D26" s="60">
        <v>101810.961</v>
      </c>
      <c r="E26" s="9">
        <f t="shared" si="0"/>
        <v>104.01848603866146</v>
      </c>
      <c r="F26" s="34"/>
    </row>
    <row r="27" spans="1:6" ht="143.25" customHeight="1">
      <c r="A27" s="31" t="s">
        <v>49</v>
      </c>
      <c r="B27" s="61">
        <v>237433.2</v>
      </c>
      <c r="C27" s="11">
        <v>142466.7</v>
      </c>
      <c r="D27" s="60">
        <v>78243.041</v>
      </c>
      <c r="E27" s="9">
        <f t="shared" si="0"/>
        <v>54.920231183848564</v>
      </c>
      <c r="F27" s="34"/>
    </row>
    <row r="28" spans="1:6" ht="75">
      <c r="A28" s="31" t="s">
        <v>50</v>
      </c>
      <c r="B28" s="61">
        <v>291.9</v>
      </c>
      <c r="C28" s="65">
        <v>129.146</v>
      </c>
      <c r="D28" s="60">
        <v>129.145</v>
      </c>
      <c r="E28" s="9">
        <f t="shared" si="0"/>
        <v>99.99922568256085</v>
      </c>
      <c r="F28" s="34"/>
    </row>
    <row r="29" spans="1:6" ht="30">
      <c r="A29" s="31" t="s">
        <v>51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  <c r="F29" s="34"/>
    </row>
    <row r="30" spans="1:6" ht="30">
      <c r="A30" s="31" t="s">
        <v>52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  <c r="F30" s="34"/>
    </row>
    <row r="31" spans="1:6" ht="152.25" customHeight="1">
      <c r="A31" s="32" t="s">
        <v>53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  <c r="F31" s="34"/>
    </row>
    <row r="32" spans="1:6" ht="15">
      <c r="A32" s="33" t="s">
        <v>54</v>
      </c>
      <c r="B32" s="61">
        <v>4361.933</v>
      </c>
      <c r="C32" s="67">
        <v>815.546</v>
      </c>
      <c r="D32" s="60">
        <v>736.803</v>
      </c>
      <c r="E32" s="9">
        <f t="shared" si="0"/>
        <v>90.34475063331804</v>
      </c>
      <c r="F32" s="34"/>
    </row>
    <row r="33" spans="1:6" s="38" customFormat="1" ht="14.25">
      <c r="A33" s="28" t="s">
        <v>55</v>
      </c>
      <c r="B33" s="76">
        <f>B24+B25</f>
        <v>2730551.433</v>
      </c>
      <c r="C33" s="66">
        <f>C24+C25</f>
        <v>699714.0489999999</v>
      </c>
      <c r="D33" s="12">
        <f>D24+D25</f>
        <v>644390.7930000001</v>
      </c>
      <c r="E33" s="63">
        <f t="shared" si="0"/>
        <v>92.0934478764482</v>
      </c>
      <c r="F33" s="37"/>
    </row>
    <row r="34" spans="1:6" ht="15">
      <c r="A34" s="28" t="s">
        <v>56</v>
      </c>
      <c r="B34" s="61"/>
      <c r="C34" s="66"/>
      <c r="D34" s="61"/>
      <c r="E34" s="9"/>
      <c r="F34" s="34"/>
    </row>
    <row r="35" spans="1:6" ht="15">
      <c r="A35" s="25" t="s">
        <v>40</v>
      </c>
      <c r="B35" s="61">
        <v>0</v>
      </c>
      <c r="C35" s="66"/>
      <c r="D35" s="61">
        <v>141.301</v>
      </c>
      <c r="E35" s="9"/>
      <c r="F35" s="34"/>
    </row>
    <row r="36" spans="1:6" ht="60">
      <c r="A36" s="25" t="s">
        <v>57</v>
      </c>
      <c r="B36" s="61">
        <v>1500</v>
      </c>
      <c r="C36" s="64">
        <v>66.9</v>
      </c>
      <c r="D36" s="62">
        <v>81.354</v>
      </c>
      <c r="E36" s="9">
        <f t="shared" si="0"/>
        <v>121.60538116591928</v>
      </c>
      <c r="F36" s="34"/>
    </row>
    <row r="37" spans="1:6" ht="60">
      <c r="A37" s="30" t="s">
        <v>67</v>
      </c>
      <c r="B37" s="61">
        <v>70</v>
      </c>
      <c r="C37" s="64">
        <v>19</v>
      </c>
      <c r="D37" s="62">
        <v>17.164</v>
      </c>
      <c r="E37" s="9">
        <f t="shared" si="0"/>
        <v>90.33684210526317</v>
      </c>
      <c r="F37" s="34"/>
    </row>
    <row r="38" spans="1:6" ht="36" customHeight="1">
      <c r="A38" s="25" t="s">
        <v>58</v>
      </c>
      <c r="B38" s="61">
        <v>165</v>
      </c>
      <c r="C38" s="64">
        <v>142.5</v>
      </c>
      <c r="D38" s="62">
        <v>774.283</v>
      </c>
      <c r="E38" s="9" t="s">
        <v>89</v>
      </c>
      <c r="F38" s="34"/>
    </row>
    <row r="39" spans="1:6" ht="38.25" customHeight="1">
      <c r="A39" s="77" t="s">
        <v>76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ht="25.5" customHeight="1">
      <c r="A40" s="77" t="s">
        <v>45</v>
      </c>
      <c r="B40" s="61"/>
      <c r="C40" s="64"/>
      <c r="D40" s="62">
        <v>-21.538</v>
      </c>
      <c r="E40" s="9"/>
      <c r="F40" s="34"/>
    </row>
    <row r="41" spans="1:6" s="54" customFormat="1" ht="30.75" customHeight="1">
      <c r="A41" s="28" t="s">
        <v>59</v>
      </c>
      <c r="B41" s="76">
        <f>SUM(B35:B39)</f>
        <v>4035</v>
      </c>
      <c r="C41" s="66">
        <f>SUM(C36:C39)</f>
        <v>688.4</v>
      </c>
      <c r="D41" s="66">
        <f>SUM(D35:D40)</f>
        <v>1453.164</v>
      </c>
      <c r="E41" s="63" t="s">
        <v>81</v>
      </c>
      <c r="F41" s="53"/>
    </row>
    <row r="42" spans="1:6" s="54" customFormat="1" ht="24.75" customHeight="1">
      <c r="A42" s="28" t="s">
        <v>60</v>
      </c>
      <c r="B42" s="76">
        <f>B33+B41</f>
        <v>2734586.433</v>
      </c>
      <c r="C42" s="68">
        <f>C33+C41</f>
        <v>700402.4489999999</v>
      </c>
      <c r="D42" s="50">
        <f>D33+D41</f>
        <v>645843.957</v>
      </c>
      <c r="E42" s="63">
        <f t="shared" si="0"/>
        <v>92.21040816206514</v>
      </c>
      <c r="F42" s="53"/>
    </row>
    <row r="43" spans="1:6" s="71" customFormat="1" ht="44.25" customHeight="1">
      <c r="A43" s="69" t="s">
        <v>66</v>
      </c>
      <c r="B43" s="92">
        <v>705.5</v>
      </c>
      <c r="C43" s="64">
        <v>200</v>
      </c>
      <c r="D43" s="64">
        <v>80.061</v>
      </c>
      <c r="E43" s="93">
        <v>40</v>
      </c>
      <c r="F43" s="70"/>
    </row>
    <row r="44" spans="1:6" s="56" customFormat="1" ht="30.75" customHeight="1">
      <c r="A44" s="27" t="s">
        <v>61</v>
      </c>
      <c r="B44" s="76">
        <f>B42+B43</f>
        <v>2735291.933</v>
      </c>
      <c r="C44" s="68">
        <f>C42+C43</f>
        <v>700602.4489999999</v>
      </c>
      <c r="D44" s="50">
        <f>D42+D43</f>
        <v>645924.018</v>
      </c>
      <c r="E44" s="63">
        <f t="shared" si="0"/>
        <v>92.19551243675429</v>
      </c>
      <c r="F44" s="55"/>
    </row>
    <row r="45" spans="3:6" ht="12.75">
      <c r="C45" s="35"/>
      <c r="D45" s="35"/>
      <c r="E45" s="35"/>
      <c r="F45" s="35"/>
    </row>
    <row r="47" spans="1:2" ht="308.25" customHeight="1">
      <c r="A47" s="58"/>
      <c r="B47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75" zoomScaleNormal="75" zoomScalePageLayoutView="0" workbookViewId="0" topLeftCell="A34">
      <selection activeCell="E64" sqref="E64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78" t="s">
        <v>79</v>
      </c>
      <c r="B2" s="78"/>
      <c r="C2" s="78"/>
      <c r="D2" s="78"/>
      <c r="E2" s="79"/>
    </row>
    <row r="3" spans="1:5" ht="15">
      <c r="A3" s="3"/>
      <c r="B3" s="3"/>
      <c r="C3" s="7"/>
      <c r="D3" s="8"/>
      <c r="E3" s="6"/>
    </row>
    <row r="4" spans="1:5" ht="16.5" customHeight="1">
      <c r="A4" s="86" t="s">
        <v>13</v>
      </c>
      <c r="B4" s="90" t="s">
        <v>80</v>
      </c>
      <c r="C4" s="88" t="s">
        <v>84</v>
      </c>
      <c r="D4" s="86" t="s">
        <v>87</v>
      </c>
      <c r="E4" s="84" t="s">
        <v>85</v>
      </c>
    </row>
    <row r="5" spans="1:5" ht="69.75" customHeight="1">
      <c r="A5" s="87"/>
      <c r="B5" s="91"/>
      <c r="C5" s="89"/>
      <c r="D5" s="87"/>
      <c r="E5" s="85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186511.7</v>
      </c>
      <c r="D7" s="51">
        <v>195590.931</v>
      </c>
      <c r="E7" s="9">
        <f>D7/C7*100</f>
        <v>104.86791498871115</v>
      </c>
    </row>
    <row r="8" spans="1:5" ht="16.5" customHeight="1">
      <c r="A8" s="19" t="s">
        <v>1</v>
      </c>
      <c r="B8" s="75">
        <v>2400</v>
      </c>
      <c r="C8" s="64">
        <v>817.9</v>
      </c>
      <c r="D8" s="51">
        <v>998.145</v>
      </c>
      <c r="E8" s="9">
        <f aca="true" t="shared" si="0" ref="E8:E44">D8/C8*100</f>
        <v>122.03753515099645</v>
      </c>
    </row>
    <row r="9" spans="1:5" ht="40.5" customHeight="1">
      <c r="A9" s="20" t="s">
        <v>28</v>
      </c>
      <c r="B9" s="61">
        <v>118000</v>
      </c>
      <c r="C9" s="64">
        <v>28900</v>
      </c>
      <c r="D9" s="51">
        <v>23353.4</v>
      </c>
      <c r="E9" s="9">
        <f t="shared" si="0"/>
        <v>80.8076124567474</v>
      </c>
    </row>
    <row r="10" spans="1:5" s="3" customFormat="1" ht="17.25" customHeight="1">
      <c r="A10" s="8" t="s">
        <v>63</v>
      </c>
      <c r="B10" s="75">
        <f>B11+B15+B17</f>
        <v>391790</v>
      </c>
      <c r="C10" s="64">
        <f>C11+C15+C17</f>
        <v>88817.15</v>
      </c>
      <c r="D10" s="10">
        <f>D11+D15+D16+D17</f>
        <v>91290.65</v>
      </c>
      <c r="E10" s="9">
        <f t="shared" si="0"/>
        <v>102.78493511669762</v>
      </c>
    </row>
    <row r="11" spans="1:5" s="48" customFormat="1" ht="15">
      <c r="A11" s="21" t="s">
        <v>68</v>
      </c>
      <c r="B11" s="61">
        <f>SUM(B12:B14)</f>
        <v>245165</v>
      </c>
      <c r="C11" s="65">
        <f>C12+C13+C14</f>
        <v>53044</v>
      </c>
      <c r="D11" s="41">
        <f>D12+D13+D14</f>
        <v>47106.098</v>
      </c>
      <c r="E11" s="9">
        <f t="shared" si="0"/>
        <v>88.80570469798657</v>
      </c>
    </row>
    <row r="12" spans="1:5" s="48" customFormat="1" ht="30">
      <c r="A12" s="22" t="s">
        <v>27</v>
      </c>
      <c r="B12" s="61">
        <v>15570</v>
      </c>
      <c r="C12" s="65">
        <v>2934</v>
      </c>
      <c r="D12" s="52">
        <v>3816.581</v>
      </c>
      <c r="E12" s="9">
        <f t="shared" si="0"/>
        <v>130.0811520109066</v>
      </c>
    </row>
    <row r="13" spans="1:5" s="48" customFormat="1" ht="15">
      <c r="A13" s="23" t="s">
        <v>70</v>
      </c>
      <c r="B13" s="61">
        <v>224600</v>
      </c>
      <c r="C13" s="65">
        <v>49950</v>
      </c>
      <c r="D13" s="52">
        <v>43040.684</v>
      </c>
      <c r="E13" s="9">
        <f t="shared" si="0"/>
        <v>86.16753553553554</v>
      </c>
    </row>
    <row r="14" spans="1:5" s="48" customFormat="1" ht="15">
      <c r="A14" s="21" t="s">
        <v>20</v>
      </c>
      <c r="B14" s="61">
        <v>4995</v>
      </c>
      <c r="C14" s="65">
        <v>160</v>
      </c>
      <c r="D14" s="52">
        <v>248.833</v>
      </c>
      <c r="E14" s="9">
        <f t="shared" si="0"/>
        <v>155.520625</v>
      </c>
    </row>
    <row r="15" spans="1:5" s="48" customFormat="1" ht="15">
      <c r="A15" s="24" t="s">
        <v>2</v>
      </c>
      <c r="B15" s="61">
        <v>195</v>
      </c>
      <c r="C15" s="65">
        <v>43.15</v>
      </c>
      <c r="D15" s="52">
        <v>57.323</v>
      </c>
      <c r="E15" s="9">
        <f t="shared" si="0"/>
        <v>132.84588644264196</v>
      </c>
    </row>
    <row r="16" spans="1:5" s="48" customFormat="1" ht="60">
      <c r="A16" s="24" t="s">
        <v>72</v>
      </c>
      <c r="B16" s="61">
        <v>0</v>
      </c>
      <c r="C16" s="65"/>
      <c r="D16" s="52">
        <v>-57.668</v>
      </c>
      <c r="E16" s="9"/>
    </row>
    <row r="17" spans="1:5" s="48" customFormat="1" ht="15">
      <c r="A17" s="24" t="s">
        <v>22</v>
      </c>
      <c r="B17" s="61">
        <v>146430</v>
      </c>
      <c r="C17" s="65">
        <v>35730</v>
      </c>
      <c r="D17" s="52">
        <v>44184.897</v>
      </c>
      <c r="E17" s="9">
        <f t="shared" si="0"/>
        <v>123.66329974811083</v>
      </c>
    </row>
    <row r="18" spans="1:5" ht="15">
      <c r="A18" s="25" t="s">
        <v>3</v>
      </c>
      <c r="B18" s="61">
        <v>620</v>
      </c>
      <c r="C18" s="64">
        <v>177.65</v>
      </c>
      <c r="D18" s="51">
        <v>0</v>
      </c>
      <c r="E18" s="9">
        <f t="shared" si="0"/>
        <v>0</v>
      </c>
    </row>
    <row r="19" spans="1:5" ht="16.5" customHeight="1">
      <c r="A19" s="19" t="s">
        <v>14</v>
      </c>
      <c r="B19" s="61">
        <v>150</v>
      </c>
      <c r="C19" s="64">
        <v>33</v>
      </c>
      <c r="D19" s="51">
        <v>-309.69</v>
      </c>
      <c r="E19" s="9" t="s">
        <v>88</v>
      </c>
    </row>
    <row r="20" spans="1:5" ht="28.5" customHeight="1">
      <c r="A20" s="25" t="s">
        <v>4</v>
      </c>
      <c r="B20" s="61">
        <v>14210</v>
      </c>
      <c r="C20" s="64">
        <v>3050</v>
      </c>
      <c r="D20" s="51">
        <v>2545.484</v>
      </c>
      <c r="E20" s="9">
        <f t="shared" si="0"/>
        <v>83.45849180327869</v>
      </c>
    </row>
    <row r="21" spans="1:5" ht="77.25" customHeight="1">
      <c r="A21" s="25" t="s">
        <v>29</v>
      </c>
      <c r="B21" s="61">
        <v>7400</v>
      </c>
      <c r="C21" s="64">
        <v>1785</v>
      </c>
      <c r="D21" s="51">
        <v>1793.141</v>
      </c>
      <c r="E21" s="9">
        <f t="shared" si="0"/>
        <v>100.45607843137256</v>
      </c>
    </row>
    <row r="22" spans="1:5" ht="15" customHeight="1">
      <c r="A22" s="25" t="s">
        <v>5</v>
      </c>
      <c r="B22" s="61">
        <v>5800</v>
      </c>
      <c r="C22" s="64">
        <v>1436</v>
      </c>
      <c r="D22" s="51">
        <v>1124.661</v>
      </c>
      <c r="E22" s="9">
        <f t="shared" si="0"/>
        <v>78.31901114206129</v>
      </c>
    </row>
    <row r="23" spans="1:5" ht="15" customHeight="1">
      <c r="A23" s="26" t="s">
        <v>21</v>
      </c>
      <c r="B23" s="61">
        <v>3430</v>
      </c>
      <c r="C23" s="64">
        <v>690</v>
      </c>
      <c r="D23" s="74">
        <v>931.917</v>
      </c>
      <c r="E23" s="9">
        <f t="shared" si="0"/>
        <v>135.0604347826087</v>
      </c>
    </row>
    <row r="24" spans="1:5" s="2" customFormat="1" ht="16.5" customHeight="1">
      <c r="A24" s="27" t="s">
        <v>15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317318.639</v>
      </c>
      <c r="E24" s="63">
        <f t="shared" si="0"/>
        <v>101.63354850322723</v>
      </c>
    </row>
    <row r="25" spans="1:5" s="2" customFormat="1" ht="15" customHeight="1">
      <c r="A25" s="42" t="s">
        <v>69</v>
      </c>
      <c r="B25" s="61">
        <f>SUM(B26:B32)</f>
        <v>1306751.433</v>
      </c>
      <c r="C25" s="64">
        <f>SUM(C26:C32)</f>
        <v>387495.6489999999</v>
      </c>
      <c r="D25" s="64">
        <f>SUM(D26:D32)</f>
        <v>327072.154</v>
      </c>
      <c r="E25" s="9">
        <f t="shared" si="0"/>
        <v>84.40666491199752</v>
      </c>
    </row>
    <row r="26" spans="1:5" s="2" customFormat="1" ht="135.75" customHeight="1">
      <c r="A26" s="43" t="s">
        <v>23</v>
      </c>
      <c r="B26" s="61">
        <v>424514.7</v>
      </c>
      <c r="C26" s="11">
        <v>97877.757</v>
      </c>
      <c r="D26" s="60">
        <v>101810.961</v>
      </c>
      <c r="E26" s="9">
        <f t="shared" si="0"/>
        <v>104.01848603866146</v>
      </c>
    </row>
    <row r="27" spans="1:5" s="2" customFormat="1" ht="137.25" customHeight="1">
      <c r="A27" s="43" t="s">
        <v>16</v>
      </c>
      <c r="B27" s="61">
        <v>237433.2</v>
      </c>
      <c r="C27" s="11">
        <v>142466.7</v>
      </c>
      <c r="D27" s="60">
        <v>78243.041</v>
      </c>
      <c r="E27" s="9">
        <f t="shared" si="0"/>
        <v>54.920231183848564</v>
      </c>
    </row>
    <row r="28" spans="1:5" s="2" customFormat="1" ht="93" customHeight="1">
      <c r="A28" s="43" t="s">
        <v>24</v>
      </c>
      <c r="B28" s="61">
        <v>291.9</v>
      </c>
      <c r="C28" s="65">
        <v>129.146</v>
      </c>
      <c r="D28" s="60">
        <v>129.145</v>
      </c>
      <c r="E28" s="9">
        <f t="shared" si="0"/>
        <v>99.99922568256085</v>
      </c>
    </row>
    <row r="29" spans="1:5" s="2" customFormat="1" ht="43.5" customHeight="1">
      <c r="A29" s="43" t="s">
        <v>6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</row>
    <row r="31" spans="1:5" s="2" customFormat="1" ht="150" customHeight="1">
      <c r="A31" s="44" t="s">
        <v>25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</row>
    <row r="32" spans="1:5" s="2" customFormat="1" ht="16.5" customHeight="1">
      <c r="A32" s="45" t="s">
        <v>8</v>
      </c>
      <c r="B32" s="61">
        <v>4361.933</v>
      </c>
      <c r="C32" s="67">
        <v>815.546</v>
      </c>
      <c r="D32" s="60">
        <v>736.803</v>
      </c>
      <c r="E32" s="9">
        <f t="shared" si="0"/>
        <v>90.34475063331804</v>
      </c>
    </row>
    <row r="33" spans="1:5" s="57" customFormat="1" ht="20.25" customHeight="1">
      <c r="A33" s="49" t="s">
        <v>17</v>
      </c>
      <c r="B33" s="76">
        <f>B24+B25</f>
        <v>2730551.433</v>
      </c>
      <c r="C33" s="66">
        <f>C24+C25</f>
        <v>699714.0489999999</v>
      </c>
      <c r="D33" s="12">
        <f>D24+D25</f>
        <v>644390.7930000001</v>
      </c>
      <c r="E33" s="63">
        <f t="shared" si="0"/>
        <v>92.0934478764482</v>
      </c>
    </row>
    <row r="34" spans="1:5" s="2" customFormat="1" ht="16.5" customHeight="1">
      <c r="A34" s="28" t="s">
        <v>18</v>
      </c>
      <c r="B34" s="61"/>
      <c r="C34" s="66"/>
      <c r="D34" s="61"/>
      <c r="E34" s="9"/>
    </row>
    <row r="35" spans="1:5" ht="16.5" customHeight="1">
      <c r="A35" s="25" t="s">
        <v>74</v>
      </c>
      <c r="B35" s="61">
        <v>0</v>
      </c>
      <c r="C35" s="66"/>
      <c r="D35" s="61">
        <v>141.301</v>
      </c>
      <c r="E35" s="9"/>
    </row>
    <row r="36" spans="1:5" ht="59.25" customHeight="1">
      <c r="A36" s="40" t="s">
        <v>26</v>
      </c>
      <c r="B36" s="61">
        <v>1500</v>
      </c>
      <c r="C36" s="64">
        <v>66.9</v>
      </c>
      <c r="D36" s="62">
        <v>81.354</v>
      </c>
      <c r="E36" s="9">
        <f t="shared" si="0"/>
        <v>121.60538116591928</v>
      </c>
    </row>
    <row r="37" spans="1:5" ht="29.25" customHeight="1">
      <c r="A37" s="40" t="s">
        <v>65</v>
      </c>
      <c r="B37" s="61">
        <v>70</v>
      </c>
      <c r="C37" s="64">
        <v>19</v>
      </c>
      <c r="D37" s="62">
        <v>17.164</v>
      </c>
      <c r="E37" s="9">
        <f t="shared" si="0"/>
        <v>90.33684210526317</v>
      </c>
    </row>
    <row r="38" spans="1:5" ht="29.25" customHeight="1">
      <c r="A38" s="40" t="s">
        <v>9</v>
      </c>
      <c r="B38" s="61">
        <v>165</v>
      </c>
      <c r="C38" s="64">
        <v>142.5</v>
      </c>
      <c r="D38" s="62">
        <v>774.283</v>
      </c>
      <c r="E38" s="9" t="s">
        <v>89</v>
      </c>
    </row>
    <row r="39" spans="1:5" s="39" customFormat="1" ht="45">
      <c r="A39" s="77" t="s">
        <v>77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6" t="s">
        <v>21</v>
      </c>
      <c r="B40" s="26"/>
      <c r="C40" s="64"/>
      <c r="D40" s="62">
        <v>-21.538</v>
      </c>
      <c r="E40" s="9"/>
    </row>
    <row r="41" spans="1:5" s="39" customFormat="1" ht="18.75" customHeight="1">
      <c r="A41" s="28" t="s">
        <v>10</v>
      </c>
      <c r="B41" s="76">
        <f>SUM(B35:B39)</f>
        <v>4035</v>
      </c>
      <c r="C41" s="66">
        <f>SUM(C36:C39)</f>
        <v>688.4</v>
      </c>
      <c r="D41" s="66">
        <f>SUM(D35:D40)</f>
        <v>1453.164</v>
      </c>
      <c r="E41" s="63" t="s">
        <v>81</v>
      </c>
    </row>
    <row r="42" spans="1:5" s="39" customFormat="1" ht="14.25">
      <c r="A42" s="49" t="s">
        <v>11</v>
      </c>
      <c r="B42" s="76">
        <f>B33+B41</f>
        <v>2734586.433</v>
      </c>
      <c r="C42" s="68">
        <f>C33+C41</f>
        <v>700402.4489999999</v>
      </c>
      <c r="D42" s="50">
        <f>D33+D41</f>
        <v>645843.957</v>
      </c>
      <c r="E42" s="63">
        <f t="shared" si="0"/>
        <v>92.21040816206514</v>
      </c>
    </row>
    <row r="43" spans="1:5" ht="45">
      <c r="A43" s="72" t="s">
        <v>30</v>
      </c>
      <c r="B43" s="92">
        <v>705.5</v>
      </c>
      <c r="C43" s="64">
        <v>200</v>
      </c>
      <c r="D43" s="64">
        <v>80.061</v>
      </c>
      <c r="E43" s="93">
        <v>40</v>
      </c>
    </row>
    <row r="44" spans="1:5" ht="14.25">
      <c r="A44" s="59" t="s">
        <v>19</v>
      </c>
      <c r="B44" s="76">
        <f>B42+B43</f>
        <v>2735291.933</v>
      </c>
      <c r="C44" s="68">
        <f>C42+C43</f>
        <v>700602.4489999999</v>
      </c>
      <c r="D44" s="50">
        <f>D42+D43</f>
        <v>645924.018</v>
      </c>
      <c r="E44" s="63">
        <f t="shared" si="0"/>
        <v>92.19551243675429</v>
      </c>
    </row>
    <row r="45" spans="3:5" ht="14.25">
      <c r="C45" s="35"/>
      <c r="E45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2016-03-28T11:31:03Z</cp:lastPrinted>
  <dcterms:created xsi:type="dcterms:W3CDTF">2004-07-02T06:40:36Z</dcterms:created>
  <dcterms:modified xsi:type="dcterms:W3CDTF">2016-03-28T11:43:35Z</dcterms:modified>
  <cp:category/>
  <cp:version/>
  <cp:contentType/>
  <cp:contentStatus/>
</cp:coreProperties>
</file>