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" windowWidth="2040" windowHeight="1128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<sst xmlns="http://schemas.openxmlformats.org/spreadsheetml/2006/main" count="100" uniqueCount="97">
  <si>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</si>
  <si>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</si>
  <si>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</si>
  <si>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</si>
  <si>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</si>
  <si>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</si>
  <si>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</si>
  <si>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</si>
  <si>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</si>
  <si>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</si>
  <si>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</si>
  <si>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</si>
  <si>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</si>
  <si>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</si>
  <si>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</si>
  <si>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</si>
  <si>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</si>
  <si>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</si>
  <si>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</si>
  <si>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</si>
  <si>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</si>
  <si>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</si>
  <si>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</si>
  <si>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</si>
  <si>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</si>
  <si>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</si>
  <si>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</si>
  <si>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</si>
  <si>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</si>
  <si>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</si>
  <si>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</si>
  <si>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</si>
  <si>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</si>
  <si>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</si>
  <si>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</si>
  <si>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</si>
  <si>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</si>
  <si>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</si>
  <si>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</si>
  <si>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</si>
  <si>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</si>
  <si>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</si>
  <si>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</si>
  <si>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</si>
  <si>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</si>
  <si>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</si>
  <si>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</si>
  <si>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</si>
  <si>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</si>
  <si>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</si>
  <si>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</si>
  <si>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</si>
  <si>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</si>
  <si>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</si>
  <si>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</si>
  <si>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</si>
  <si>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</si>
  <si>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</si>
  <si>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</si>
  <si>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</si>
  <si>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</si>
  <si>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</si>
  <si>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</si>
  <si>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</si>
  <si>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</si>
  <si>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</si>
  <si>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</si>
  <si>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</si>
  <si>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</si>
  <si>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План на           січень з урахуванням змін, 
тис. грн.</t>
  </si>
  <si>
    <t>План на
 январь с учетом изменений, тыс. грн.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</si>
  <si>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</si>
  <si>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</si>
  <si>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</si>
  <si>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</si>
  <si>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</si>
  <si>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</si>
  <si>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</si>
  <si>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</si>
  <si>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</si>
  <si>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</si>
  <si>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</si>
  <si>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</si>
  <si>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</si>
  <si>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</si>
  <si>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</si>
  <si>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</si>
  <si>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</si>
  <si>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 xml:space="preserve">Поступило          с 01 января
по 26 января,
тыс. грн. </t>
  </si>
  <si>
    <t xml:space="preserve">Надійшло з
 01 січня по 
26 січня,            тис. грн. 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</si>
  <si>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</si>
  <si>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</si>
  <si>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>в 10.4 р.б.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</si>
  <si>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</si>
  <si>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</si>
  <si>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в 55.3 р.б.</t>
  </si>
  <si>
    <t>в 7.5 р.б.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</si>
</sst>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#,##0.00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197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Border="1" applyAlignment="1">
      <alignment/>
    </xf>
    <xf numFmtId="197" fontId="17" fillId="0" borderId="12" xfId="0" applyNumberFormat="1" applyFont="1" applyBorder="1" applyAlignment="1">
      <alignment wrapText="1"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197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197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197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61" fillId="0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12" xfId="0" applyFont="1" applyBorder="1" applyAlignment="1">
      <alignment vertical="top" wrapText="1"/>
    </xf>
    <xf numFmtId="49" fontId="61" fillId="0" borderId="12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197" fontId="19" fillId="0" borderId="12" xfId="0" applyNumberFormat="1" applyFont="1" applyFill="1" applyBorder="1" applyAlignment="1">
      <alignment horizontal="right"/>
    </xf>
    <xf numFmtId="197" fontId="25" fillId="0" borderId="12" xfId="0" applyNumberFormat="1" applyFont="1" applyFill="1" applyBorder="1" applyAlignment="1">
      <alignment horizontal="right" wrapText="1"/>
    </xf>
    <xf numFmtId="197" fontId="61" fillId="0" borderId="12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 wrapText="1"/>
    </xf>
    <xf numFmtId="0" fontId="18" fillId="33" borderId="12" xfId="0" applyFont="1" applyFill="1" applyBorder="1" applyAlignment="1">
      <alignment horizontal="left" wrapText="1"/>
    </xf>
    <xf numFmtId="197" fontId="18" fillId="33" borderId="12" xfId="0" applyNumberFormat="1" applyFont="1" applyFill="1" applyBorder="1" applyAlignment="1">
      <alignment/>
    </xf>
    <xf numFmtId="197" fontId="18" fillId="33" borderId="12" xfId="0" applyNumberFormat="1" applyFont="1" applyFill="1" applyBorder="1" applyAlignment="1">
      <alignment horizontal="right"/>
    </xf>
    <xf numFmtId="196" fontId="17" fillId="33" borderId="12" xfId="0" applyNumberFormat="1" applyFont="1" applyFill="1" applyBorder="1" applyAlignment="1">
      <alignment/>
    </xf>
    <xf numFmtId="196" fontId="18" fillId="33" borderId="12" xfId="0" applyNumberFormat="1" applyFont="1" applyFill="1" applyBorder="1" applyAlignment="1">
      <alignment horizontal="right"/>
    </xf>
    <xf numFmtId="0" fontId="18" fillId="33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90" zoomScaleNormal="90" zoomScaleSheetLayoutView="100" workbookViewId="0" topLeftCell="A1">
      <selection activeCell="A51" sqref="A51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7.50390625" style="0" customWidth="1"/>
    <col min="4" max="4" width="15.50390625" style="24" customWidth="1"/>
    <col min="5" max="5" width="14.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5" t="s">
        <v>86</v>
      </c>
      <c r="B2" s="115"/>
      <c r="C2" s="115"/>
      <c r="D2" s="115"/>
      <c r="E2" s="115"/>
      <c r="F2" s="115"/>
    </row>
    <row r="3" spans="1:6" ht="15">
      <c r="A3" s="26"/>
      <c r="B3" s="69"/>
      <c r="C3" s="27"/>
      <c r="D3" s="70"/>
      <c r="E3" s="28"/>
      <c r="F3" s="29"/>
    </row>
    <row r="4" spans="1:6" ht="85.5" customHeight="1">
      <c r="A4" s="71" t="s">
        <v>20</v>
      </c>
      <c r="B4" s="72" t="s">
        <v>57</v>
      </c>
      <c r="C4" s="73" t="s">
        <v>69</v>
      </c>
      <c r="D4" s="74" t="s">
        <v>89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7" t="s">
        <v>22</v>
      </c>
      <c r="B7" s="44">
        <v>1427850</v>
      </c>
      <c r="C7" s="45">
        <v>90742.5</v>
      </c>
      <c r="D7" s="46">
        <v>86389.966</v>
      </c>
      <c r="E7" s="47">
        <f>D7/B7*100</f>
        <v>6.050353048289386</v>
      </c>
      <c r="F7" s="48">
        <f>D7/C7*100</f>
        <v>95.2034228724137</v>
      </c>
    </row>
    <row r="8" spans="1:6" ht="15">
      <c r="A8" s="57" t="s">
        <v>49</v>
      </c>
      <c r="B8" s="49">
        <v>2250</v>
      </c>
      <c r="C8" s="45">
        <v>15.5</v>
      </c>
      <c r="D8" s="46"/>
      <c r="E8" s="47"/>
      <c r="F8" s="48"/>
    </row>
    <row r="9" spans="1:6" ht="15">
      <c r="A9" s="56" t="s">
        <v>64</v>
      </c>
      <c r="B9" s="49">
        <v>173790</v>
      </c>
      <c r="C9" s="45">
        <v>12300</v>
      </c>
      <c r="D9" s="46">
        <v>4173.354</v>
      </c>
      <c r="E9" s="47">
        <f aca="true" t="shared" si="0" ref="E9:E22">D9/B9*100</f>
        <v>2.401377524598654</v>
      </c>
      <c r="F9" s="48">
        <f aca="true" t="shared" si="1" ref="F9:F22">D9/C9*100</f>
        <v>33.929707317073174</v>
      </c>
    </row>
    <row r="10" spans="1:6" ht="15">
      <c r="A10" s="57" t="s">
        <v>43</v>
      </c>
      <c r="B10" s="50">
        <f>B11+B15+B17</f>
        <v>629050</v>
      </c>
      <c r="C10" s="50">
        <f>C11+C15+C17</f>
        <v>52038.9</v>
      </c>
      <c r="D10" s="50">
        <f>D11+D15+D16+D17</f>
        <v>41073.98</v>
      </c>
      <c r="E10" s="47">
        <f t="shared" si="0"/>
        <v>6.529525474922503</v>
      </c>
      <c r="F10" s="48">
        <f t="shared" si="1"/>
        <v>78.92937783081503</v>
      </c>
    </row>
    <row r="11" spans="1:6" s="12" customFormat="1" ht="15">
      <c r="A11" s="51" t="s">
        <v>23</v>
      </c>
      <c r="B11" s="52">
        <f>SUM(B12:B14)</f>
        <v>351120</v>
      </c>
      <c r="C11" s="53">
        <f>SUM(C12:C14)</f>
        <v>27458.9</v>
      </c>
      <c r="D11" s="53">
        <f>SUM(D12:D14)</f>
        <v>16859.976000000002</v>
      </c>
      <c r="E11" s="47">
        <f t="shared" si="0"/>
        <v>4.80177033492823</v>
      </c>
      <c r="F11" s="48">
        <f t="shared" si="1"/>
        <v>61.40076987789024</v>
      </c>
    </row>
    <row r="12" spans="1:6" s="12" customFormat="1" ht="30.75">
      <c r="A12" s="51" t="s">
        <v>45</v>
      </c>
      <c r="B12" s="52">
        <v>27890</v>
      </c>
      <c r="C12" s="53">
        <v>4548.5</v>
      </c>
      <c r="D12" s="54">
        <v>3524.507</v>
      </c>
      <c r="E12" s="47">
        <f t="shared" si="0"/>
        <v>12.637171029042667</v>
      </c>
      <c r="F12" s="48">
        <f t="shared" si="1"/>
        <v>77.48723755084093</v>
      </c>
    </row>
    <row r="13" spans="1:6" s="12" customFormat="1" ht="15">
      <c r="A13" s="51" t="s">
        <v>24</v>
      </c>
      <c r="B13" s="52">
        <v>319830</v>
      </c>
      <c r="C13" s="53">
        <v>22595</v>
      </c>
      <c r="D13" s="54">
        <v>12995.805</v>
      </c>
      <c r="E13" s="47">
        <f t="shared" si="0"/>
        <v>4.063347715974111</v>
      </c>
      <c r="F13" s="48">
        <f t="shared" si="1"/>
        <v>57.516286789112634</v>
      </c>
    </row>
    <row r="14" spans="1:6" s="12" customFormat="1" ht="15">
      <c r="A14" s="51" t="s">
        <v>25</v>
      </c>
      <c r="B14" s="52">
        <v>3400</v>
      </c>
      <c r="C14" s="53">
        <v>315.4</v>
      </c>
      <c r="D14" s="81">
        <v>339.664</v>
      </c>
      <c r="E14" s="47">
        <f t="shared" si="0"/>
        <v>9.990117647058822</v>
      </c>
      <c r="F14" s="48">
        <f t="shared" si="1"/>
        <v>107.69308814204186</v>
      </c>
    </row>
    <row r="15" spans="1:6" s="12" customFormat="1" ht="15">
      <c r="A15" s="55" t="s">
        <v>26</v>
      </c>
      <c r="B15" s="52">
        <v>350</v>
      </c>
      <c r="C15" s="53">
        <v>30</v>
      </c>
      <c r="D15" s="54">
        <v>39.702</v>
      </c>
      <c r="E15" s="47">
        <f t="shared" si="0"/>
        <v>11.343428571428571</v>
      </c>
      <c r="F15" s="48">
        <f t="shared" si="1"/>
        <v>132.34</v>
      </c>
    </row>
    <row r="16" spans="1:6" s="12" customFormat="1" ht="51.75" customHeight="1">
      <c r="A16" s="55" t="s">
        <v>91</v>
      </c>
      <c r="B16" s="52"/>
      <c r="C16" s="53"/>
      <c r="D16" s="54">
        <v>-0.946</v>
      </c>
      <c r="E16" s="47"/>
      <c r="F16" s="48"/>
    </row>
    <row r="17" spans="1:6" s="12" customFormat="1" ht="15">
      <c r="A17" s="55" t="s">
        <v>90</v>
      </c>
      <c r="B17" s="52">
        <v>277580</v>
      </c>
      <c r="C17" s="53">
        <v>24550</v>
      </c>
      <c r="D17" s="54">
        <v>24175.248</v>
      </c>
      <c r="E17" s="47">
        <f t="shared" si="0"/>
        <v>8.709290294689819</v>
      </c>
      <c r="F17" s="48">
        <f t="shared" si="1"/>
        <v>98.47351527494908</v>
      </c>
    </row>
    <row r="18" spans="1:6" ht="15">
      <c r="A18" s="56" t="s">
        <v>28</v>
      </c>
      <c r="B18" s="49">
        <v>500</v>
      </c>
      <c r="C18" s="45">
        <v>6.7</v>
      </c>
      <c r="D18" s="44">
        <v>69.68</v>
      </c>
      <c r="E18" s="47">
        <f t="shared" si="0"/>
        <v>13.936000000000002</v>
      </c>
      <c r="F18" s="48" t="s">
        <v>92</v>
      </c>
    </row>
    <row r="19" spans="1:6" ht="30.75">
      <c r="A19" s="56" t="s">
        <v>60</v>
      </c>
      <c r="B19" s="49">
        <v>30390</v>
      </c>
      <c r="C19" s="45">
        <v>1488.2</v>
      </c>
      <c r="D19" s="46">
        <v>2141.82</v>
      </c>
      <c r="E19" s="47">
        <f t="shared" si="0"/>
        <v>7.047778874629813</v>
      </c>
      <c r="F19" s="48">
        <f t="shared" si="1"/>
        <v>143.9201720198898</v>
      </c>
    </row>
    <row r="20" spans="1:6" ht="62.25">
      <c r="A20" s="56" t="s">
        <v>29</v>
      </c>
      <c r="B20" s="49">
        <v>10000</v>
      </c>
      <c r="C20" s="45">
        <v>815</v>
      </c>
      <c r="D20" s="46">
        <v>12.986</v>
      </c>
      <c r="E20" s="47">
        <f t="shared" si="0"/>
        <v>0.12986</v>
      </c>
      <c r="F20" s="48">
        <f t="shared" si="1"/>
        <v>1.5933742331288345</v>
      </c>
    </row>
    <row r="21" spans="1:6" ht="15">
      <c r="A21" s="56" t="s">
        <v>30</v>
      </c>
      <c r="B21" s="49">
        <v>650</v>
      </c>
      <c r="C21" s="45">
        <v>41.2</v>
      </c>
      <c r="D21" s="46">
        <v>27.496</v>
      </c>
      <c r="E21" s="47">
        <f t="shared" si="0"/>
        <v>4.230153846153846</v>
      </c>
      <c r="F21" s="48">
        <f t="shared" si="1"/>
        <v>66.7378640776699</v>
      </c>
    </row>
    <row r="22" spans="1:6" ht="15">
      <c r="A22" s="57" t="s">
        <v>31</v>
      </c>
      <c r="B22" s="49">
        <v>4000</v>
      </c>
      <c r="C22" s="45">
        <v>350</v>
      </c>
      <c r="D22" s="44">
        <v>527.067</v>
      </c>
      <c r="E22" s="47">
        <f t="shared" si="0"/>
        <v>13.176675</v>
      </c>
      <c r="F22" s="48">
        <f t="shared" si="1"/>
        <v>150.59057142857145</v>
      </c>
    </row>
    <row r="23" spans="1:6" s="10" customFormat="1" ht="15">
      <c r="A23" s="58" t="s">
        <v>32</v>
      </c>
      <c r="B23" s="59">
        <f>B7+B8+B9+B10+B18+B19+B20+B21+B22</f>
        <v>2278480</v>
      </c>
      <c r="C23" s="59">
        <f>C7+C8+C9+C10+C18+C19+C20+C21+C22</f>
        <v>157798.00000000003</v>
      </c>
      <c r="D23" s="59">
        <f>D7+D8+D9+D10+D18+D19+D20+D21+D22</f>
        <v>134416.34900000005</v>
      </c>
      <c r="E23" s="83">
        <f aca="true" t="shared" si="2" ref="E23:E45">D23/B23*100</f>
        <v>5.899386828060814</v>
      </c>
      <c r="F23" s="84">
        <f aca="true" t="shared" si="3" ref="F23:F45">D23/C23*100</f>
        <v>85.18254287126581</v>
      </c>
    </row>
    <row r="24" spans="1:6" ht="15">
      <c r="A24" s="57" t="s">
        <v>33</v>
      </c>
      <c r="B24" s="49">
        <f>SUM(B25:B33)</f>
        <v>2013418.0300000003</v>
      </c>
      <c r="C24" s="45">
        <f>SUM(C25:C33)</f>
        <v>185512.91499999998</v>
      </c>
      <c r="D24" s="45">
        <f>SUM(D25:D33)</f>
        <v>113758.81899999999</v>
      </c>
      <c r="E24" s="47">
        <f t="shared" si="2"/>
        <v>5.650034781897725</v>
      </c>
      <c r="F24" s="48">
        <f t="shared" si="3"/>
        <v>61.32123954820072</v>
      </c>
    </row>
    <row r="25" spans="1:6" ht="35.25" customHeight="1">
      <c r="A25" s="78" t="s">
        <v>34</v>
      </c>
      <c r="B25" s="112">
        <v>411622.4</v>
      </c>
      <c r="C25" s="53">
        <v>31694.9</v>
      </c>
      <c r="D25" s="61">
        <v>31694.9</v>
      </c>
      <c r="E25" s="47">
        <f t="shared" si="2"/>
        <v>7.6999939750606385</v>
      </c>
      <c r="F25" s="48">
        <f t="shared" si="3"/>
        <v>100</v>
      </c>
    </row>
    <row r="26" spans="1:6" ht="34.5" customHeight="1">
      <c r="A26" s="78" t="s">
        <v>35</v>
      </c>
      <c r="B26" s="112">
        <v>395586.9</v>
      </c>
      <c r="C26" s="53">
        <v>38482</v>
      </c>
      <c r="D26" s="61">
        <v>38482</v>
      </c>
      <c r="E26" s="47">
        <f t="shared" si="2"/>
        <v>9.72782465748992</v>
      </c>
      <c r="F26" s="48">
        <f t="shared" si="3"/>
        <v>100</v>
      </c>
    </row>
    <row r="27" spans="1:6" ht="162.75" customHeight="1">
      <c r="A27" s="107" t="s">
        <v>71</v>
      </c>
      <c r="B27" s="113">
        <v>532770.3</v>
      </c>
      <c r="C27" s="53">
        <v>63817.6</v>
      </c>
      <c r="D27" s="61"/>
      <c r="E27" s="47"/>
      <c r="F27" s="48"/>
    </row>
    <row r="28" spans="1:6" ht="93" customHeight="1">
      <c r="A28" s="108" t="s">
        <v>72</v>
      </c>
      <c r="B28" s="114">
        <v>1136.5</v>
      </c>
      <c r="C28" s="53">
        <v>134</v>
      </c>
      <c r="D28" s="61">
        <v>134</v>
      </c>
      <c r="E28" s="47">
        <f t="shared" si="2"/>
        <v>11.790585129784425</v>
      </c>
      <c r="F28" s="48">
        <f t="shared" si="3"/>
        <v>100</v>
      </c>
    </row>
    <row r="29" spans="1:6" ht="249" customHeight="1">
      <c r="A29" s="109" t="s">
        <v>73</v>
      </c>
      <c r="B29" s="114">
        <v>608528.8</v>
      </c>
      <c r="C29" s="60">
        <v>46937.3</v>
      </c>
      <c r="D29" s="61">
        <v>40600.842</v>
      </c>
      <c r="E29" s="47">
        <f t="shared" si="2"/>
        <v>6.671967210097532</v>
      </c>
      <c r="F29" s="48">
        <f t="shared" si="3"/>
        <v>86.50016511388597</v>
      </c>
    </row>
    <row r="30" spans="1:6" ht="203.25" customHeight="1">
      <c r="A30" s="109" t="s">
        <v>74</v>
      </c>
      <c r="B30" s="114">
        <v>4359.6</v>
      </c>
      <c r="C30" s="60">
        <v>308.351</v>
      </c>
      <c r="D30" s="61">
        <v>308.351</v>
      </c>
      <c r="E30" s="47">
        <f t="shared" si="2"/>
        <v>7.0729195339021915</v>
      </c>
      <c r="F30" s="48">
        <f t="shared" si="3"/>
        <v>100</v>
      </c>
    </row>
    <row r="31" spans="1:6" ht="63" customHeight="1">
      <c r="A31" s="109" t="s">
        <v>77</v>
      </c>
      <c r="B31" s="112">
        <v>38867.2</v>
      </c>
      <c r="C31" s="53">
        <v>2530.65</v>
      </c>
      <c r="D31" s="61">
        <v>950.966</v>
      </c>
      <c r="E31" s="47">
        <f t="shared" si="2"/>
        <v>2.446705705582085</v>
      </c>
      <c r="F31" s="48">
        <f t="shared" si="3"/>
        <v>37.57793452275107</v>
      </c>
    </row>
    <row r="32" spans="1:6" ht="76.5" customHeight="1">
      <c r="A32" s="109" t="s">
        <v>75</v>
      </c>
      <c r="B32" s="114">
        <v>13174.6</v>
      </c>
      <c r="C32" s="53">
        <v>1098</v>
      </c>
      <c r="D32" s="61">
        <v>1098</v>
      </c>
      <c r="E32" s="47">
        <f t="shared" si="2"/>
        <v>8.334218875715392</v>
      </c>
      <c r="F32" s="48">
        <f t="shared" si="3"/>
        <v>100</v>
      </c>
    </row>
    <row r="33" spans="1:6" ht="20.25" customHeight="1">
      <c r="A33" s="110" t="s">
        <v>76</v>
      </c>
      <c r="B33" s="112">
        <v>7371.73</v>
      </c>
      <c r="C33" s="53">
        <v>510.114</v>
      </c>
      <c r="D33" s="61">
        <v>489.76</v>
      </c>
      <c r="E33" s="47">
        <f t="shared" si="2"/>
        <v>6.643759334647363</v>
      </c>
      <c r="F33" s="48">
        <f t="shared" si="3"/>
        <v>96.0099115099762</v>
      </c>
    </row>
    <row r="34" spans="1:6" s="10" customFormat="1" ht="15">
      <c r="A34" s="105" t="s">
        <v>36</v>
      </c>
      <c r="B34" s="59">
        <f>B23+B24</f>
        <v>4291898.03</v>
      </c>
      <c r="C34" s="62">
        <f>C23+C24</f>
        <v>343310.91500000004</v>
      </c>
      <c r="D34" s="63">
        <f>D23+D24</f>
        <v>248175.16800000003</v>
      </c>
      <c r="E34" s="83">
        <f t="shared" si="2"/>
        <v>5.782410631969278</v>
      </c>
      <c r="F34" s="84">
        <f t="shared" si="3"/>
        <v>72.28874968918481</v>
      </c>
    </row>
    <row r="35" spans="1:6" ht="15">
      <c r="A35" s="105" t="s">
        <v>37</v>
      </c>
      <c r="B35" s="49"/>
      <c r="C35" s="62"/>
      <c r="D35" s="64"/>
      <c r="E35" s="47"/>
      <c r="F35" s="48"/>
    </row>
    <row r="36" spans="1:6" ht="15">
      <c r="A36" s="56" t="s">
        <v>27</v>
      </c>
      <c r="B36" s="49">
        <v>535</v>
      </c>
      <c r="C36" s="102">
        <v>54</v>
      </c>
      <c r="D36" s="64">
        <v>19.775</v>
      </c>
      <c r="E36" s="47">
        <f t="shared" si="2"/>
        <v>3.696261682242991</v>
      </c>
      <c r="F36" s="48">
        <f t="shared" si="3"/>
        <v>36.62037037037037</v>
      </c>
    </row>
    <row r="37" spans="1:6" ht="69" customHeight="1">
      <c r="A37" s="56" t="s">
        <v>38</v>
      </c>
      <c r="B37" s="49">
        <v>710</v>
      </c>
      <c r="C37" s="102">
        <v>35</v>
      </c>
      <c r="D37" s="49">
        <v>25.014</v>
      </c>
      <c r="E37" s="47">
        <f t="shared" si="2"/>
        <v>3.523098591549296</v>
      </c>
      <c r="F37" s="48">
        <f t="shared" si="3"/>
        <v>71.46857142857142</v>
      </c>
    </row>
    <row r="38" spans="1:6" s="15" customFormat="1" ht="82.5" customHeight="1">
      <c r="A38" s="103" t="s">
        <v>67</v>
      </c>
      <c r="B38" s="49">
        <v>186</v>
      </c>
      <c r="C38" s="102">
        <v>30</v>
      </c>
      <c r="D38" s="49">
        <v>30.247</v>
      </c>
      <c r="E38" s="47">
        <f t="shared" si="2"/>
        <v>16.261827956989247</v>
      </c>
      <c r="F38" s="48">
        <f t="shared" si="3"/>
        <v>100.82333333333334</v>
      </c>
    </row>
    <row r="39" spans="1:6" s="14" customFormat="1" ht="46.5">
      <c r="A39" s="56" t="s">
        <v>39</v>
      </c>
      <c r="B39" s="49">
        <v>2500</v>
      </c>
      <c r="C39" s="102">
        <v>50</v>
      </c>
      <c r="D39" s="49">
        <v>2763.334</v>
      </c>
      <c r="E39" s="47">
        <f t="shared" si="2"/>
        <v>110.53336</v>
      </c>
      <c r="F39" s="48" t="s">
        <v>95</v>
      </c>
    </row>
    <row r="40" spans="1:6" s="21" customFormat="1" ht="34.5" customHeight="1">
      <c r="A40" s="104" t="s">
        <v>50</v>
      </c>
      <c r="B40" s="49">
        <v>2000</v>
      </c>
      <c r="C40" s="102"/>
      <c r="D40" s="49"/>
      <c r="E40" s="47"/>
      <c r="F40" s="48"/>
    </row>
    <row r="41" spans="1:6" ht="15">
      <c r="A41" s="56" t="s">
        <v>53</v>
      </c>
      <c r="B41" s="80">
        <v>2000</v>
      </c>
      <c r="C41" s="65">
        <v>220</v>
      </c>
      <c r="D41" s="65">
        <v>68.126</v>
      </c>
      <c r="E41" s="47">
        <f t="shared" si="2"/>
        <v>3.4063000000000003</v>
      </c>
      <c r="F41" s="48">
        <f t="shared" si="3"/>
        <v>30.966363636363635</v>
      </c>
    </row>
    <row r="42" spans="1:6" s="10" customFormat="1" ht="15">
      <c r="A42" s="79" t="s">
        <v>40</v>
      </c>
      <c r="B42" s="59">
        <f>SUM(B36:B41)</f>
        <v>7931</v>
      </c>
      <c r="C42" s="59">
        <f>SUM(C36:C41)</f>
        <v>389</v>
      </c>
      <c r="D42" s="59">
        <f>SUM(D36:D41)</f>
        <v>2906.496</v>
      </c>
      <c r="E42" s="83">
        <f t="shared" si="2"/>
        <v>36.647282814273105</v>
      </c>
      <c r="F42" s="84" t="s">
        <v>96</v>
      </c>
    </row>
    <row r="43" spans="1:6" s="82" customFormat="1" ht="15">
      <c r="A43" s="79" t="s">
        <v>41</v>
      </c>
      <c r="B43" s="59">
        <f>B34+B42</f>
        <v>4299829.03</v>
      </c>
      <c r="C43" s="59">
        <f>C34+C42</f>
        <v>343699.91500000004</v>
      </c>
      <c r="D43" s="59">
        <f>D34+D42</f>
        <v>251081.66400000005</v>
      </c>
      <c r="E43" s="83">
        <f t="shared" si="2"/>
        <v>5.839340640016099</v>
      </c>
      <c r="F43" s="84">
        <f t="shared" si="3"/>
        <v>73.05258251227674</v>
      </c>
    </row>
    <row r="44" spans="1:6" s="101" customFormat="1" ht="46.5">
      <c r="A44" s="116" t="s">
        <v>46</v>
      </c>
      <c r="B44" s="117">
        <v>2136</v>
      </c>
      <c r="C44" s="117"/>
      <c r="D44" s="118">
        <v>408.7</v>
      </c>
      <c r="E44" s="119">
        <f t="shared" si="2"/>
        <v>19.133895131086142</v>
      </c>
      <c r="F44" s="120"/>
    </row>
    <row r="45" spans="1:6" s="10" customFormat="1" ht="15">
      <c r="A45" s="58" t="s">
        <v>42</v>
      </c>
      <c r="B45" s="59">
        <f>B43+B44</f>
        <v>4301965.03</v>
      </c>
      <c r="C45" s="66">
        <f>C43+C44</f>
        <v>343699.91500000004</v>
      </c>
      <c r="D45" s="59">
        <f>D43+D44</f>
        <v>251490.36400000006</v>
      </c>
      <c r="E45" s="83">
        <f t="shared" si="2"/>
        <v>5.845941616126992</v>
      </c>
      <c r="F45" s="84">
        <f t="shared" si="3"/>
        <v>73.17149438340712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portrait" paperSize="9" scale="73" r:id="rId1"/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90" zoomScaleNormal="90" zoomScalePageLayoutView="0" workbookViewId="0" topLeftCell="A1">
      <selection activeCell="A48" sqref="A48"/>
    </sheetView>
  </sheetViews>
  <sheetFormatPr defaultColWidth="8.625" defaultRowHeight="12.75"/>
  <cols>
    <col min="1" max="1" width="44.625" style="1" customWidth="1"/>
    <col min="2" max="2" width="15.375" style="1" customWidth="1"/>
    <col min="3" max="3" width="14.87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5" t="s">
        <v>87</v>
      </c>
      <c r="B2" s="115"/>
      <c r="C2" s="115"/>
      <c r="D2" s="115"/>
      <c r="E2" s="115"/>
      <c r="F2" s="115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70</v>
      </c>
      <c r="D4" s="30" t="s">
        <v>88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5" t="s">
        <v>0</v>
      </c>
      <c r="B7" s="44">
        <v>1427850</v>
      </c>
      <c r="C7" s="45">
        <v>90742.5</v>
      </c>
      <c r="D7" s="46">
        <v>86389.966</v>
      </c>
      <c r="E7" s="47">
        <f>D7/B7*100</f>
        <v>6.050353048289386</v>
      </c>
      <c r="F7" s="48">
        <f>D7/C7*100</f>
        <v>95.2034228724137</v>
      </c>
    </row>
    <row r="8" spans="1:6" ht="15">
      <c r="A8" s="85" t="s">
        <v>1</v>
      </c>
      <c r="B8" s="49">
        <v>2250</v>
      </c>
      <c r="C8" s="45">
        <v>15.5</v>
      </c>
      <c r="D8" s="46"/>
      <c r="E8" s="47"/>
      <c r="F8" s="48"/>
    </row>
    <row r="9" spans="1:6" ht="15">
      <c r="A9" s="86" t="s">
        <v>65</v>
      </c>
      <c r="B9" s="49">
        <v>173790</v>
      </c>
      <c r="C9" s="45">
        <v>12300</v>
      </c>
      <c r="D9" s="46">
        <v>4173.354</v>
      </c>
      <c r="E9" s="47">
        <f aca="true" t="shared" si="0" ref="E9:E45">D9/B9*100</f>
        <v>2.401377524598654</v>
      </c>
      <c r="F9" s="48">
        <f aca="true" t="shared" si="1" ref="F9:F45">D9/C9*100</f>
        <v>33.929707317073174</v>
      </c>
    </row>
    <row r="10" spans="1:6" s="3" customFormat="1" ht="15">
      <c r="A10" s="85" t="s">
        <v>44</v>
      </c>
      <c r="B10" s="50">
        <f>B11+B15+B17</f>
        <v>629050</v>
      </c>
      <c r="C10" s="50">
        <f>C11+C15+C17</f>
        <v>52038.9</v>
      </c>
      <c r="D10" s="50">
        <f>D11+D15+D16+D17</f>
        <v>41073.98</v>
      </c>
      <c r="E10" s="47">
        <f t="shared" si="0"/>
        <v>6.529525474922503</v>
      </c>
      <c r="F10" s="48">
        <f t="shared" si="1"/>
        <v>78.92937783081503</v>
      </c>
    </row>
    <row r="11" spans="1:6" s="13" customFormat="1" ht="15">
      <c r="A11" s="87" t="s">
        <v>47</v>
      </c>
      <c r="B11" s="52">
        <f>SUM(B12:B14)</f>
        <v>351120</v>
      </c>
      <c r="C11" s="53">
        <f>SUM(C12:C14)</f>
        <v>27458.9</v>
      </c>
      <c r="D11" s="53">
        <f>SUM(D12:D14)</f>
        <v>16859.976000000002</v>
      </c>
      <c r="E11" s="47">
        <f t="shared" si="0"/>
        <v>4.80177033492823</v>
      </c>
      <c r="F11" s="48">
        <f t="shared" si="1"/>
        <v>61.40076987789024</v>
      </c>
    </row>
    <row r="12" spans="1:6" s="13" customFormat="1" ht="30.75">
      <c r="A12" s="88" t="s">
        <v>18</v>
      </c>
      <c r="B12" s="52">
        <v>27890</v>
      </c>
      <c r="C12" s="53">
        <v>4548.5</v>
      </c>
      <c r="D12" s="54">
        <v>3524.507</v>
      </c>
      <c r="E12" s="47">
        <f t="shared" si="0"/>
        <v>12.637171029042667</v>
      </c>
      <c r="F12" s="48">
        <f t="shared" si="1"/>
        <v>77.48723755084093</v>
      </c>
    </row>
    <row r="13" spans="1:6" s="13" customFormat="1" ht="15">
      <c r="A13" s="89" t="s">
        <v>62</v>
      </c>
      <c r="B13" s="52">
        <v>319830</v>
      </c>
      <c r="C13" s="53">
        <v>22595</v>
      </c>
      <c r="D13" s="54">
        <v>12995.805</v>
      </c>
      <c r="E13" s="47">
        <f t="shared" si="0"/>
        <v>4.063347715974111</v>
      </c>
      <c r="F13" s="48">
        <f t="shared" si="1"/>
        <v>57.516286789112634</v>
      </c>
    </row>
    <row r="14" spans="1:6" s="13" customFormat="1" ht="15">
      <c r="A14" s="87" t="s">
        <v>15</v>
      </c>
      <c r="B14" s="52">
        <v>3400</v>
      </c>
      <c r="C14" s="53">
        <v>315.4</v>
      </c>
      <c r="D14" s="81">
        <v>339.664</v>
      </c>
      <c r="E14" s="47">
        <f t="shared" si="0"/>
        <v>9.990117647058822</v>
      </c>
      <c r="F14" s="48">
        <f t="shared" si="1"/>
        <v>107.69308814204186</v>
      </c>
    </row>
    <row r="15" spans="1:6" s="13" customFormat="1" ht="15">
      <c r="A15" s="90" t="s">
        <v>2</v>
      </c>
      <c r="B15" s="52">
        <v>350</v>
      </c>
      <c r="C15" s="53">
        <v>30</v>
      </c>
      <c r="D15" s="54">
        <v>39.702</v>
      </c>
      <c r="E15" s="47">
        <f t="shared" si="0"/>
        <v>11.343428571428571</v>
      </c>
      <c r="F15" s="48">
        <f t="shared" si="1"/>
        <v>132.34</v>
      </c>
    </row>
    <row r="16" spans="1:6" s="13" customFormat="1" ht="52.5" customHeight="1">
      <c r="A16" s="90" t="s">
        <v>93</v>
      </c>
      <c r="B16" s="52"/>
      <c r="C16" s="53"/>
      <c r="D16" s="54">
        <v>-0.946</v>
      </c>
      <c r="E16" s="47"/>
      <c r="F16" s="48"/>
    </row>
    <row r="17" spans="1:6" s="13" customFormat="1" ht="15">
      <c r="A17" s="90" t="s">
        <v>94</v>
      </c>
      <c r="B17" s="52">
        <v>277580</v>
      </c>
      <c r="C17" s="53">
        <v>24550</v>
      </c>
      <c r="D17" s="54">
        <v>24175.248</v>
      </c>
      <c r="E17" s="47">
        <f t="shared" si="0"/>
        <v>8.709290294689819</v>
      </c>
      <c r="F17" s="48">
        <f t="shared" si="1"/>
        <v>98.47351527494908</v>
      </c>
    </row>
    <row r="18" spans="1:6" ht="30.75" customHeight="1">
      <c r="A18" s="86" t="s">
        <v>10</v>
      </c>
      <c r="B18" s="49">
        <v>500</v>
      </c>
      <c r="C18" s="45">
        <v>6.7</v>
      </c>
      <c r="D18" s="44">
        <v>69.68</v>
      </c>
      <c r="E18" s="47">
        <f t="shared" si="0"/>
        <v>13.936000000000002</v>
      </c>
      <c r="F18" s="48" t="s">
        <v>92</v>
      </c>
    </row>
    <row r="19" spans="1:6" ht="30.75">
      <c r="A19" s="91" t="s">
        <v>61</v>
      </c>
      <c r="B19" s="49">
        <v>30390</v>
      </c>
      <c r="C19" s="45">
        <v>1488.2</v>
      </c>
      <c r="D19" s="46">
        <v>2141.82</v>
      </c>
      <c r="E19" s="47">
        <f t="shared" si="0"/>
        <v>7.047778874629813</v>
      </c>
      <c r="F19" s="48">
        <f t="shared" si="1"/>
        <v>143.9201720198898</v>
      </c>
    </row>
    <row r="20" spans="1:6" ht="78">
      <c r="A20" s="91" t="s">
        <v>19</v>
      </c>
      <c r="B20" s="49">
        <v>10000</v>
      </c>
      <c r="C20" s="45">
        <v>815</v>
      </c>
      <c r="D20" s="46">
        <v>12.986</v>
      </c>
      <c r="E20" s="47">
        <f t="shared" si="0"/>
        <v>0.12986</v>
      </c>
      <c r="F20" s="48">
        <f t="shared" si="1"/>
        <v>1.5933742331288345</v>
      </c>
    </row>
    <row r="21" spans="1:6" ht="18" customHeight="1">
      <c r="A21" s="91" t="s">
        <v>3</v>
      </c>
      <c r="B21" s="49">
        <v>650</v>
      </c>
      <c r="C21" s="45">
        <v>41.2</v>
      </c>
      <c r="D21" s="46">
        <v>27.496</v>
      </c>
      <c r="E21" s="47">
        <f t="shared" si="0"/>
        <v>4.230153846153846</v>
      </c>
      <c r="F21" s="48">
        <f t="shared" si="1"/>
        <v>66.7378640776699</v>
      </c>
    </row>
    <row r="22" spans="1:6" ht="15" customHeight="1">
      <c r="A22" s="92" t="s">
        <v>16</v>
      </c>
      <c r="B22" s="49">
        <v>4000</v>
      </c>
      <c r="C22" s="45">
        <v>350</v>
      </c>
      <c r="D22" s="44">
        <v>527.067</v>
      </c>
      <c r="E22" s="47">
        <f t="shared" si="0"/>
        <v>13.176675</v>
      </c>
      <c r="F22" s="48">
        <f t="shared" si="1"/>
        <v>150.59057142857145</v>
      </c>
    </row>
    <row r="23" spans="1:6" s="2" customFormat="1" ht="15">
      <c r="A23" s="93" t="s">
        <v>11</v>
      </c>
      <c r="B23" s="59">
        <f>B7+B8+B9+B10+B18+B19+B20+B21+B22</f>
        <v>2278480</v>
      </c>
      <c r="C23" s="59">
        <f>C7+C8+C9+C10+C18+C19+C20+C21+C22</f>
        <v>157798.00000000003</v>
      </c>
      <c r="D23" s="59">
        <f>D7+D8+D9+D10+D18+D19+D20+D21+D22</f>
        <v>134416.34900000005</v>
      </c>
      <c r="E23" s="83">
        <f t="shared" si="0"/>
        <v>5.899386828060814</v>
      </c>
      <c r="F23" s="84">
        <f t="shared" si="1"/>
        <v>85.18254287126581</v>
      </c>
    </row>
    <row r="24" spans="1:6" s="2" customFormat="1" ht="15">
      <c r="A24" s="92" t="s">
        <v>48</v>
      </c>
      <c r="B24" s="49">
        <f>SUM(B25:B33)</f>
        <v>2013418.0300000003</v>
      </c>
      <c r="C24" s="45">
        <f>SUM(C25:C33)</f>
        <v>185512.91499999998</v>
      </c>
      <c r="D24" s="45">
        <f>SUM(D25:D33)</f>
        <v>113758.81899999999</v>
      </c>
      <c r="E24" s="47">
        <f t="shared" si="0"/>
        <v>5.650034781897725</v>
      </c>
      <c r="F24" s="48">
        <f t="shared" si="1"/>
        <v>61.32123954820072</v>
      </c>
    </row>
    <row r="25" spans="1:6" s="2" customFormat="1" ht="46.5">
      <c r="A25" s="94" t="s">
        <v>4</v>
      </c>
      <c r="B25" s="112">
        <v>411622.4</v>
      </c>
      <c r="C25" s="53">
        <v>31694.9</v>
      </c>
      <c r="D25" s="61">
        <v>31694.9</v>
      </c>
      <c r="E25" s="47">
        <f t="shared" si="0"/>
        <v>7.6999939750606385</v>
      </c>
      <c r="F25" s="48">
        <f t="shared" si="1"/>
        <v>100</v>
      </c>
    </row>
    <row r="26" spans="1:7" s="2" customFormat="1" ht="37.5" customHeight="1">
      <c r="A26" s="94" t="s">
        <v>78</v>
      </c>
      <c r="B26" s="112">
        <v>395586.9</v>
      </c>
      <c r="C26" s="53">
        <v>38482</v>
      </c>
      <c r="D26" s="61">
        <v>38482</v>
      </c>
      <c r="E26" s="47">
        <f t="shared" si="0"/>
        <v>9.72782465748992</v>
      </c>
      <c r="F26" s="48">
        <f t="shared" si="1"/>
        <v>100</v>
      </c>
      <c r="G26" s="20"/>
    </row>
    <row r="27" spans="1:7" s="2" customFormat="1" ht="174" customHeight="1">
      <c r="A27" s="106" t="s">
        <v>80</v>
      </c>
      <c r="B27" s="113">
        <v>532770.3</v>
      </c>
      <c r="C27" s="53">
        <v>63817.6</v>
      </c>
      <c r="D27" s="61"/>
      <c r="E27" s="47"/>
      <c r="F27" s="48"/>
      <c r="G27" s="20"/>
    </row>
    <row r="28" spans="1:7" s="2" customFormat="1" ht="114" customHeight="1">
      <c r="A28" s="95" t="s">
        <v>79</v>
      </c>
      <c r="B28" s="114">
        <v>1136.5</v>
      </c>
      <c r="C28" s="53">
        <v>134</v>
      </c>
      <c r="D28" s="61">
        <v>134</v>
      </c>
      <c r="E28" s="47">
        <f t="shared" si="0"/>
        <v>11.790585129784425</v>
      </c>
      <c r="F28" s="48">
        <f t="shared" si="1"/>
        <v>100</v>
      </c>
      <c r="G28" s="20"/>
    </row>
    <row r="29" spans="1:6" s="2" customFormat="1" ht="312">
      <c r="A29" s="87" t="s">
        <v>81</v>
      </c>
      <c r="B29" s="114">
        <v>608528.8</v>
      </c>
      <c r="C29" s="60">
        <v>46937.3</v>
      </c>
      <c r="D29" s="61">
        <v>40600.842</v>
      </c>
      <c r="E29" s="47">
        <f t="shared" si="0"/>
        <v>6.671967210097532</v>
      </c>
      <c r="F29" s="48">
        <f t="shared" si="1"/>
        <v>86.50016511388597</v>
      </c>
    </row>
    <row r="30" spans="1:6" s="2" customFormat="1" ht="228.75" customHeight="1">
      <c r="A30" s="111" t="s">
        <v>82</v>
      </c>
      <c r="B30" s="114">
        <v>4359.6</v>
      </c>
      <c r="C30" s="60">
        <v>308.351</v>
      </c>
      <c r="D30" s="61">
        <v>308.351</v>
      </c>
      <c r="E30" s="47">
        <f t="shared" si="0"/>
        <v>7.0729195339021915</v>
      </c>
      <c r="F30" s="48">
        <f t="shared" si="1"/>
        <v>100</v>
      </c>
    </row>
    <row r="31" spans="1:6" s="2" customFormat="1" ht="75" customHeight="1">
      <c r="A31" s="96" t="s">
        <v>83</v>
      </c>
      <c r="B31" s="112">
        <v>38867.2</v>
      </c>
      <c r="C31" s="53">
        <v>2530.65</v>
      </c>
      <c r="D31" s="61">
        <v>950.966</v>
      </c>
      <c r="E31" s="47">
        <f t="shared" si="0"/>
        <v>2.446705705582085</v>
      </c>
      <c r="F31" s="48">
        <f t="shared" si="1"/>
        <v>37.57793452275107</v>
      </c>
    </row>
    <row r="32" spans="1:6" ht="84" customHeight="1">
      <c r="A32" s="97" t="s">
        <v>84</v>
      </c>
      <c r="B32" s="114">
        <v>13174.6</v>
      </c>
      <c r="C32" s="53">
        <v>1098</v>
      </c>
      <c r="D32" s="61">
        <v>1098</v>
      </c>
      <c r="E32" s="47">
        <f t="shared" si="0"/>
        <v>8.334218875715392</v>
      </c>
      <c r="F32" s="48">
        <f t="shared" si="1"/>
        <v>100</v>
      </c>
    </row>
    <row r="33" spans="1:6" ht="17.25" customHeight="1">
      <c r="A33" s="97" t="s">
        <v>85</v>
      </c>
      <c r="B33" s="112">
        <v>7371.73</v>
      </c>
      <c r="C33" s="53">
        <v>510.114</v>
      </c>
      <c r="D33" s="61">
        <v>489.76</v>
      </c>
      <c r="E33" s="47">
        <f t="shared" si="0"/>
        <v>6.643759334647363</v>
      </c>
      <c r="F33" s="48">
        <f t="shared" si="1"/>
        <v>96.0099115099762</v>
      </c>
    </row>
    <row r="34" spans="1:6" ht="15">
      <c r="A34" s="98" t="s">
        <v>12</v>
      </c>
      <c r="B34" s="59">
        <f>B23+B24</f>
        <v>4291898.03</v>
      </c>
      <c r="C34" s="62">
        <f>C23+C24</f>
        <v>343310.91500000004</v>
      </c>
      <c r="D34" s="63">
        <f>D23+D24</f>
        <v>248175.16800000003</v>
      </c>
      <c r="E34" s="83">
        <f t="shared" si="0"/>
        <v>5.782410631969278</v>
      </c>
      <c r="F34" s="84">
        <f t="shared" si="1"/>
        <v>72.28874968918481</v>
      </c>
    </row>
    <row r="35" spans="1:6" ht="15">
      <c r="A35" s="98" t="s">
        <v>13</v>
      </c>
      <c r="B35" s="49"/>
      <c r="C35" s="62"/>
      <c r="D35" s="64"/>
      <c r="E35" s="47"/>
      <c r="F35" s="48"/>
    </row>
    <row r="36" spans="1:6" s="11" customFormat="1" ht="15">
      <c r="A36" s="91" t="s">
        <v>66</v>
      </c>
      <c r="B36" s="49">
        <v>535</v>
      </c>
      <c r="C36" s="102">
        <v>54</v>
      </c>
      <c r="D36" s="64">
        <v>19.775</v>
      </c>
      <c r="E36" s="47">
        <f t="shared" si="0"/>
        <v>3.696261682242991</v>
      </c>
      <c r="F36" s="48">
        <f t="shared" si="1"/>
        <v>36.62037037037037</v>
      </c>
    </row>
    <row r="37" spans="1:6" s="11" customFormat="1" ht="62.25">
      <c r="A37" s="91" t="s">
        <v>17</v>
      </c>
      <c r="B37" s="49">
        <v>710</v>
      </c>
      <c r="C37" s="102">
        <v>35</v>
      </c>
      <c r="D37" s="49">
        <v>25.014</v>
      </c>
      <c r="E37" s="47">
        <f t="shared" si="0"/>
        <v>3.523098591549296</v>
      </c>
      <c r="F37" s="48">
        <f t="shared" si="1"/>
        <v>71.46857142857142</v>
      </c>
    </row>
    <row r="38" spans="1:6" s="19" customFormat="1" ht="85.5" customHeight="1">
      <c r="A38" s="91" t="s">
        <v>68</v>
      </c>
      <c r="B38" s="49">
        <v>186</v>
      </c>
      <c r="C38" s="102">
        <v>30</v>
      </c>
      <c r="D38" s="49">
        <v>30.247</v>
      </c>
      <c r="E38" s="47">
        <f t="shared" si="0"/>
        <v>16.261827956989247</v>
      </c>
      <c r="F38" s="48">
        <f t="shared" si="1"/>
        <v>100.82333333333334</v>
      </c>
    </row>
    <row r="39" spans="1:6" s="25" customFormat="1" ht="46.5">
      <c r="A39" s="91" t="s">
        <v>5</v>
      </c>
      <c r="B39" s="49">
        <v>2500</v>
      </c>
      <c r="C39" s="102">
        <v>50</v>
      </c>
      <c r="D39" s="49">
        <v>2763.334</v>
      </c>
      <c r="E39" s="47">
        <f t="shared" si="0"/>
        <v>110.53336</v>
      </c>
      <c r="F39" s="48" t="s">
        <v>95</v>
      </c>
    </row>
    <row r="40" spans="1:6" ht="46.5">
      <c r="A40" s="99" t="s">
        <v>51</v>
      </c>
      <c r="B40" s="49">
        <v>2000</v>
      </c>
      <c r="C40" s="102"/>
      <c r="D40" s="49"/>
      <c r="E40" s="47"/>
      <c r="F40" s="48"/>
    </row>
    <row r="41" spans="1:6" s="2" customFormat="1" ht="15">
      <c r="A41" s="91" t="s">
        <v>54</v>
      </c>
      <c r="B41" s="80">
        <v>2000</v>
      </c>
      <c r="C41" s="65">
        <v>220</v>
      </c>
      <c r="D41" s="65">
        <v>68.126</v>
      </c>
      <c r="E41" s="47">
        <f t="shared" si="0"/>
        <v>3.4063000000000003</v>
      </c>
      <c r="F41" s="48">
        <f t="shared" si="1"/>
        <v>30.966363636363635</v>
      </c>
    </row>
    <row r="42" spans="1:6" s="25" customFormat="1" ht="15">
      <c r="A42" s="98" t="s">
        <v>6</v>
      </c>
      <c r="B42" s="59">
        <f>SUM(B36:B41)</f>
        <v>7931</v>
      </c>
      <c r="C42" s="59">
        <f>SUM(C36:C41)</f>
        <v>389</v>
      </c>
      <c r="D42" s="59">
        <f>SUM(D36:D41)</f>
        <v>2906.496</v>
      </c>
      <c r="E42" s="83">
        <f t="shared" si="0"/>
        <v>36.647282814273105</v>
      </c>
      <c r="F42" s="84" t="s">
        <v>96</v>
      </c>
    </row>
    <row r="43" spans="1:6" s="25" customFormat="1" ht="15">
      <c r="A43" s="98" t="s">
        <v>7</v>
      </c>
      <c r="B43" s="59">
        <f>B34+B42</f>
        <v>4299829.03</v>
      </c>
      <c r="C43" s="59">
        <f>C34+C42</f>
        <v>343699.91500000004</v>
      </c>
      <c r="D43" s="59">
        <f>D34+D42</f>
        <v>251081.66400000005</v>
      </c>
      <c r="E43" s="83">
        <f t="shared" si="0"/>
        <v>5.839340640016099</v>
      </c>
      <c r="F43" s="84">
        <f t="shared" si="1"/>
        <v>73.05258251227674</v>
      </c>
    </row>
    <row r="44" spans="1:6" s="19" customFormat="1" ht="46.5">
      <c r="A44" s="121" t="s">
        <v>63</v>
      </c>
      <c r="B44" s="117">
        <v>2136</v>
      </c>
      <c r="C44" s="117"/>
      <c r="D44" s="118">
        <v>408.7</v>
      </c>
      <c r="E44" s="119">
        <f t="shared" si="0"/>
        <v>19.133895131086142</v>
      </c>
      <c r="F44" s="120"/>
    </row>
    <row r="45" spans="1:6" ht="15">
      <c r="A45" s="100" t="s">
        <v>14</v>
      </c>
      <c r="B45" s="59">
        <f>B43+B44</f>
        <v>4301965.03</v>
      </c>
      <c r="C45" s="66">
        <f>C43+C44</f>
        <v>343699.91500000004</v>
      </c>
      <c r="D45" s="59">
        <f>D43+D44</f>
        <v>251490.36400000006</v>
      </c>
      <c r="E45" s="83">
        <f t="shared" si="0"/>
        <v>5.845941616126992</v>
      </c>
      <c r="F45" s="84">
        <f t="shared" si="1"/>
        <v>73.17149438340712</v>
      </c>
    </row>
    <row r="46" spans="1:6" ht="15">
      <c r="A46" s="28"/>
      <c r="B46" s="28"/>
      <c r="C46" s="67"/>
      <c r="D46" s="28"/>
      <c r="E46" s="28"/>
      <c r="F46" s="68"/>
    </row>
  </sheetData>
  <sheetProtection/>
  <mergeCells count="1">
    <mergeCell ref="A2:F2"/>
  </mergeCells>
  <printOptions/>
  <pageMargins left="0.984251968503937" right="0.196850393700787" top="0.433070866141732" bottom="0.393700787401575" header="0.31496062992126" footer="0.275590551181102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user457b</cp:lastModifiedBy>
  <cp:lastPrinted>2018-01-29T13:44:37Z</cp:lastPrinted>
  <dcterms:created xsi:type="dcterms:W3CDTF">2004-07-02T06:40:36Z</dcterms:created>
  <dcterms:modified xsi:type="dcterms:W3CDTF">2018-01-29T13:47:20Z</dcterms:modified>
  <cp:category/>
  <cp:version/>
  <cp:contentType/>
  <cp:contentStatus/>
</cp:coreProperties>
</file>