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4" windowHeight="4758" tabRatio="0" activeTab="0"/>
  </bookViews>
  <sheets>
    <sheet name="Sheet1" sheetId="1" r:id="rId1"/>
  </sheets>
  <definedNames>
    <definedName name="_xlnm.Print_Area" localSheetId="0">'Sheet1'!$A$1:$F$153</definedName>
  </definedNames>
  <calcPr fullCalcOnLoad="1"/>
</workbook>
</file>

<file path=xl/sharedStrings.xml><?xml version="1.0" encoding="utf-8"?>
<sst xmlns="http://schemas.openxmlformats.org/spreadsheetml/2006/main" count="173" uniqueCount="169">
  <si>
    <t>Додаток 1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</si>
  <si>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</si>
  <si>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</si>
  <si>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</si>
  <si>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</si>
  <si>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</si>
  <si>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 xml:space="preserve"> Податкові надходження </t>
  </si>
  <si>
    <t xml:space="preserve"> Неподаткові надходження </t>
  </si>
  <si>
    <t>Інші податки та збори</t>
  </si>
  <si>
    <t>Податок на прибуток підприємств </t>
  </si>
  <si>
    <t>Податок на прибуток підприємств та фінансових установ комунальної власності</t>
  </si>
  <si>
    <t>Адміністративні збори та платежі, доходи від некомерційної господарської діяльності</t>
  </si>
  <si>
    <t>Державне мито </t>
  </si>
  <si>
    <t>Інші надходження </t>
  </si>
  <si>
    <t>Інші неподаткові надходження </t>
  </si>
  <si>
    <t>Доходи від операцій з кредитування та надання гарантій </t>
  </si>
  <si>
    <t>Екологічний податок</t>
  </si>
  <si>
    <t>Єдиний податок</t>
  </si>
  <si>
    <t>Єдиний податок з фізичних осіб</t>
  </si>
  <si>
    <t>Туристичний збір </t>
  </si>
  <si>
    <t>Туристичний збір, сплачений юридичними 
особами </t>
  </si>
  <si>
    <t>Туристичний збір, сплачений фізичними 
особами </t>
  </si>
  <si>
    <t xml:space="preserve"> Адміністративні штрафи та інші санкції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</si>
  <si>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</si>
  <si>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</si>
  <si>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</si>
  <si>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</si>
  <si>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</si>
  <si>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</si>
  <si>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</si>
  <si>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</si>
  <si>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</si>
  <si>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</si>
  <si>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</si>
  <si>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</si>
  <si>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</si>
  <si>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</si>
  <si>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</si>
  <si>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</si>
  <si>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</si>
  <si>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Інші джерела власних надходжень бюджетних установ 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</si>
  <si>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</si>
  <si>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</si>
  <si>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Код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</si>
  <si>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 </t>
  </si>
  <si>
    <t>Єдиний податок з юридичних осіб</t>
  </si>
  <si>
    <t>Податок на майно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</si>
  <si>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</si>
  <si>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</si>
  <si>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</si>
  <si>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</si>
  <si>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</si>
  <si>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не віднесене до інших категорій  </t>
  </si>
  <si>
    <t>Плата за надання інших адміністративних послуг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</si>
  <si>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</si>
  <si>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</si>
  <si>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Всього доходів (без офіційних трансфертів)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</si>
  <si>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</si>
  <si>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Транспортний податок з фізичних осіб</t>
  </si>
  <si>
    <t>Транспортний податок з юридичних осіб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</si>
  <si>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</si>
  <si>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та збір на доходи фізичних осіб</t>
  </si>
  <si>
    <t>Адміністративний збір за державну реєстрацію речових прав на нерухоме майно та їх обтяжень </t>
  </si>
  <si>
    <t>Плата за надання адміністративних послуг</t>
  </si>
  <si>
    <t xml:space="preserve">Місцеві податки </t>
  </si>
  <si>
    <t xml:space="preserve">до рішення міської ради
</t>
  </si>
  <si>
    <t>від_____________________</t>
  </si>
  <si>
    <t>№_____________________</t>
  </si>
  <si>
    <t>Кошти від продажу землі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</si>
  <si>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</si>
  <si>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</si>
  <si>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Адміністративний збір за проведення державної
реєстрації юридичних осіб,  фізичних осіб – підприємців та громадських формувань</t>
  </si>
  <si>
    <t>Доходи від власності та підприємницької діяльності  </t>
  </si>
  <si>
    <t>Внутрішні податки на товари та послуги  </t>
  </si>
  <si>
    <t>Офіційні трансферти</t>
  </si>
  <si>
    <t>Освітня субвенція з державного бюджету місцевим бюджетам</t>
  </si>
  <si>
    <t>Всього доходів</t>
  </si>
  <si>
    <t>Акцизний податок з вироблених в Україні підакцизних товарів (продукції) </t>
  </si>
  <si>
    <t>Пальне</t>
  </si>
  <si>
    <t>Акцизний податок з реалізації суб'єктами господарювання роздрібної торгівлі підакцизних товарів </t>
  </si>
  <si>
    <t>Акцизний податок з ввезених на митну територію України підакцизних товарів (продукції) </t>
  </si>
  <si>
    <t xml:space="preserve"> 18010000 </t>
  </si>
  <si>
    <t>Кошти від відчуження майна, що належить Автономній Республіці Крим,  та майна, що перебуває в комунальній власності  </t>
  </si>
  <si>
    <t>41050000</t>
  </si>
  <si>
    <t>41050100</t>
  </si>
  <si>
    <t>41050200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</si>
  <si>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</si>
  <si>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41050300</t>
  </si>
  <si>
    <t>Державне мито, пов'язане з видачею та оформленням закордонних паспортів (посвідок) та паспортів громадян України  </t>
  </si>
  <si>
    <t>Інші субвенції з місцевого бюджету, в тому числі:</t>
  </si>
  <si>
    <t>Медична субвенція з державного бюджету місцевим бюджетам</t>
  </si>
  <si>
    <t>41050700</t>
  </si>
  <si>
    <t>41051500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</si>
  <si>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</si>
  <si>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</si>
  <si>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Субвенції   з державного бюджету місцевим бюджетам</t>
  </si>
  <si>
    <t>Субвенції з місцевих бюджетів іншим місцевим бюджетам</t>
  </si>
  <si>
    <t>Податки на доходи, податки на прибуток, податки на збільшення ринкової вартості  </t>
  </si>
  <si>
    <r>
      <t xml:space="preserve"> - субвенція з обласного бюджету </t>
    </r>
    <r>
      <rPr>
        <sz val="11"/>
        <color indexed="8"/>
        <rFont val="Times New Roman"/>
        <family val="1"/>
      </rPr>
      <t xml:space="preserve"> на здійснення переданих видатків у сфері охорони здоров’я за рахунок коштів медичної субвенції (за рахунок цільових видатків на лікування хворих на цукровий та нецукровий діабет)</t>
    </r>
  </si>
  <si>
    <r>
      <t xml:space="preserve"> - субвенція з районного бюджету Вітовського району </t>
    </r>
    <r>
      <rPr>
        <sz val="11"/>
        <color indexed="8"/>
        <rFont val="Times New Roman"/>
        <family val="1"/>
      </rPr>
      <t xml:space="preserve"> на здійснення переданих видатків у сфері охорони здоров’я за рахунок коштів медичної субвенції  </t>
    </r>
  </si>
  <si>
    <r>
      <t xml:space="preserve"> - субвенція з бюджету  Воскресенської селищної ради (Вітовський район)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на здійснення переданих видатків у сфері охорони здоров’я за рахунок коштів медичної субвенції  </t>
    </r>
  </si>
  <si>
    <r>
      <t xml:space="preserve"> - субвенція з  бюджету  Шевченківської сільської ради (Вітовський район)</t>
    </r>
    <r>
      <rPr>
        <sz val="11"/>
        <color indexed="8"/>
        <rFont val="Times New Roman"/>
        <family val="1"/>
      </rPr>
      <t xml:space="preserve"> на здійснення переданих видатків у сфері охорони здоров’я за рахунок коштів медичної субвенції  </t>
    </r>
  </si>
  <si>
    <r>
      <t xml:space="preserve"> - субвенція з бюджету  Галицинівської сільської ради (Вітовський район)</t>
    </r>
    <r>
      <rPr>
        <sz val="11"/>
        <color indexed="10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на здійснення переданих видатків у сфері охорони здоров’я за рахунок коштів медичної субвенції  </t>
    </r>
  </si>
  <si>
    <r>
      <t xml:space="preserve"> - субвенція з обласного бюджету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на медичне обслуговування громадян, які постраждали внаслідок Чорнобильської катастрофи</t>
    </r>
  </si>
  <si>
    <r>
      <t xml:space="preserve"> - субвенція з обласного бюджету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на надання щомісячної матеріальної допомоги учасникам бойових дій у роки Другої світової війни </t>
    </r>
  </si>
  <si>
    <r>
      <t xml:space="preserve"> - субвенція з обласного бюджету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на надання одноразової матеріальної допомоги сім'ям загиблих та померлих учасників бойових дій в Афганістані, інвалідам війни в Афганістані</t>
    </r>
  </si>
  <si>
    <t>( грн.)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</si>
  <si>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</si>
  <si>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</si>
  <si>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Доходи  бюджету міста Миколаєва на 2019 рік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</si>
  <si>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</si>
  <si>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r>
      <t xml:space="preserve"> - субвенція з обласного бюджету </t>
    </r>
    <r>
      <rPr>
        <sz val="11"/>
        <color indexed="8"/>
        <rFont val="Times New Roman"/>
        <family val="1"/>
      </rPr>
      <t xml:space="preserve"> на здійснення переданих видатків у сфері охорони здоров’я за рахунок коштів медичної субвенції (за рахунок цільових видатків на медичне обслуговування внутрішньопереміщених осіб)</t>
    </r>
  </si>
  <si>
    <t>41051000</t>
  </si>
  <si>
    <t>Субвенція з місцевого бюджету на здійснення переданих видатків у сфері освіти  за рахунок коштів освітньої субвенції</t>
  </si>
  <si>
    <t>41051200</t>
  </si>
  <si>
    <t>41053900</t>
  </si>
  <si>
    <t xml:space="preserve"> </t>
  </si>
  <si>
    <r>
      <t xml:space="preserve"> - субвенція з обласного бюджету </t>
    </r>
    <r>
      <rPr>
        <sz val="11"/>
        <color indexed="8"/>
        <rFont val="Times New Roman"/>
        <family val="1"/>
      </rPr>
      <t xml:space="preserve"> на відшкодування витрат на поховання учасників бойових дій та осіб з інвалідністю внаслідок війни </t>
    </r>
  </si>
  <si>
    <t xml:space="preserve"> - субвенція з обласного бюджету на окремі заходи щодо соціального захисту осіб з інвалідністю (компенсаційні виплати особам з інвалідністю на бензин, ремонт, технічне обслуговування автомобілів, мотоколясок і на транспортне обслуговування, встановлення телефонів особам з інвалідністю  І і ІІ груп) </t>
  </si>
  <si>
    <r>
      <t xml:space="preserve"> - субвенція з обласного бюджету </t>
    </r>
    <r>
      <rPr>
        <sz val="11"/>
        <color indexed="8"/>
        <rFont val="Times New Roman"/>
        <family val="1"/>
      </rPr>
      <t xml:space="preserve"> на надання  матеріальної допомоги сім'ям загиблих  та померлих учасників бойових дій, які брали участь в антитерористичній операції на сході України</t>
    </r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</si>
  <si>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</si>
  <si>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r>
      <t xml:space="preserve"> - субвенція з обласного бюджету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надання щомісячної матеріальної допомоги  дітям військовослужбовців, які загинули, пропали безвісти  або померли внаслідок поранення, контузії чи каліцтва, одержаних при виконанні службових обов'язків  під час участі в антитерористичній операції (АТО) на сході України</t>
    </r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</si>
  <si>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</si>
  <si>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</si>
  <si>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41051600</t>
  </si>
  <si>
    <t>Субвенція з місцевого бюджету за рахунок залишку коштів медичної субвенції, що утворився на початок бюджетного періоду, в тому числі: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</si>
  <si>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</si>
  <si>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41051100</t>
  </si>
  <si>
    <t>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</si>
  <si>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 в тому числі:</t>
  </si>
  <si>
    <t>41051900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</si>
  <si>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</si>
  <si>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періоду, в тому числі:</t>
  </si>
  <si>
    <t xml:space="preserve">  - на забезпечення належних санітарно - гігієнічних умов у приміщеннях закладів загальної середньої освіти</t>
  </si>
  <si>
    <t xml:space="preserve"> - субвенція з обласного бюджету на розвиток спортивної інфраструктури </t>
  </si>
  <si>
    <t>Субвенція з місцевого бюджету на здійснення переданих видатків у сфері охорони здоров’я за рахунок коштів медичної субвенції, в тому числі:</t>
  </si>
  <si>
    <t xml:space="preserve"> - для підвищення кваліфікації вчителів, асистентів вчителів закладів загальної середньої освіти з інклюзивним та інтегрованим навчанням, директорів закладів загальної середньої освіти, заступників директорів з навчально - виховної (навчальної, виховної) роботи у початковій школі (або структурному підрозділі іншого закладу освіти, що забезпечує початкову освіту), а також директорів, заступників директорів з навчально - виховної (навчальної, виховної) роботи, вчителів закладів загальної середньої освіти, які є учасниками експерименту із запровадження проекту Державного стандарту початкової освіти, інтегрованого курсу природничих дисциплін, електронних підручників)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</si>
  <si>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з них:</t>
  </si>
  <si>
    <t xml:space="preserve"> - підтримка осіб з особливими освітніми потребами в інклюзивних групах закладів дошкільної освіти </t>
  </si>
  <si>
    <t xml:space="preserve"> - придбання спеціальних засобів корекції психофізичного розвитку  в інклюзивних групах закладів дощкільної освіти</t>
  </si>
  <si>
    <t xml:space="preserve">  - придбання спеціальних засобів корекції психофізичного розвитку в інклюзивних та спеціальних класах закладів загальної середньої освіти</t>
  </si>
  <si>
    <t xml:space="preserve">  - придбання спеціальних засобів корекції психофізичного розвитку  в спеціальних групах закладів професійної (професійно - технічної) освіти</t>
  </si>
  <si>
    <t xml:space="preserve">  - субвенція з бюджету Галицинівської сільської ради (Вітовський район) на придбання обладнання, будівельних та господарчих товарів</t>
  </si>
  <si>
    <t xml:space="preserve"> - субвенція з обласного бюджету на реалізацію мікропроектів місцевого розвитку </t>
  </si>
  <si>
    <t xml:space="preserve"> - закупівля дидактичних матеріалів, сучасних меблів для початкових класів згідно з переліком, затвердженим МОН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</si>
  <si>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</si>
  <si>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41052600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</si>
  <si>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віку, за рахунок відповідної субвенції з державного бюджету 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</si>
  <si>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 val="single"/>
        <sz val="11"/>
        <color indexed="19"/>
        <rFont val="Times New Roman"/>
        <family val="1"/>
      </rPr>
      <t>пунктів 11 - 14</t>
    </r>
    <r>
      <rPr>
        <sz val="11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u val="single"/>
        <sz val="11"/>
        <color indexed="19"/>
        <rFont val="Times New Roman"/>
        <family val="1"/>
      </rPr>
      <t>пунктів 19 - 20</t>
    </r>
    <r>
      <rPr>
        <sz val="11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</si>
  <si>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41050600</t>
  </si>
  <si>
    <t>41054300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</si>
  <si>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</si>
  <si>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50000000</t>
  </si>
  <si>
    <t>Цільові фонди</t>
  </si>
  <si>
    <t>50100000</t>
  </si>
  <si>
    <t>Інші фонди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</si>
  <si>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</si>
  <si>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</si>
  <si>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r>
      <t xml:space="preserve"> - субвенція з обласного бюджету  </t>
    </r>
    <r>
      <rPr>
        <sz val="11"/>
        <color indexed="8"/>
        <rFont val="Times New Roman"/>
        <family val="1"/>
      </rPr>
      <t xml:space="preserve"> на надання одноразової матеріальної допомоги громадянам, які постраждали внаслідок Чорнобильської катастрофи (І категорії), та дітям-інвалідам, інвалідність яких пов'язана з наслідками Чорнобильської катастрофи</t>
    </r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</si>
  <si>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</si>
  <si>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</si>
  <si>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  - субвенція з бюджету Воскресенської селищної ради (Вітовський район) для КНП ММР "Міська лікарня № 5" на придбання вікон і дверей металопластикових для відділень лікарні</t>
  </si>
  <si>
    <t xml:space="preserve">   - субвенція з бюджету Шевченківської сільської ради (Вітовський район) на придбання обладнання, будівельних  матеріалів, меблів, сантехніки  та іншого витратного матеріалу </t>
  </si>
  <si>
    <t xml:space="preserve">  - субвенція з бюджету Галицинівської сільської ради (Вітовський район) для КНП ММР "Міська лікарня № 5" на придбання медикаментів; меблів, будівельних та господарчих матеріалів для поточного ремонту лікарні;  автоматичного гематологічного аналізатора</t>
  </si>
  <si>
    <t xml:space="preserve">   -субвенція з обласного бюджету для лікування хворих на цукровий та нецукровий діабет</t>
  </si>
  <si>
    <t xml:space="preserve">  - субвенція з бюджету Галицинівської сільської ради (Вітовський район) для КНП ММР "Міська лікарня № 5" на відшкодування витрат на пересувний флюоромобіль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</si>
  <si>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</si>
  <si>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</si>
  <si>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 xml:space="preserve">   - субвенція з обласного бюджету місцевим бюджетам на забезпечення препаратами інсуліну жителів Миколаївської області, хворих на цукровий діабет, у 2019 році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</si>
</sst>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_ ;\-#,##0.00\ "/>
  </numFmts>
  <fonts count="65">
    <font>
      <sz val="8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Cambria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1"/>
      <color indexed="19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72" fontId="2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173" fontId="7" fillId="0" borderId="0" xfId="0" applyNumberFormat="1" applyFont="1" applyFill="1" applyAlignment="1">
      <alignment vertical="top" wrapText="1"/>
    </xf>
    <xf numFmtId="173" fontId="2" fillId="0" borderId="0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3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9" fillId="0" borderId="0" xfId="0" applyFont="1" applyFill="1" applyAlignment="1">
      <alignment/>
    </xf>
    <xf numFmtId="0" fontId="55" fillId="0" borderId="0" xfId="0" applyFont="1" applyFill="1" applyAlignment="1">
      <alignment vertical="top" wrapText="1"/>
    </xf>
    <xf numFmtId="0" fontId="10" fillId="0" borderId="11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3" fontId="3" fillId="0" borderId="0" xfId="0" applyNumberFormat="1" applyFont="1" applyFill="1" applyAlignment="1">
      <alignment vertical="top"/>
    </xf>
    <xf numFmtId="49" fontId="10" fillId="0" borderId="11" xfId="0" applyNumberFormat="1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49" fontId="57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57" fillId="0" borderId="11" xfId="0" applyFont="1" applyFill="1" applyBorder="1" applyAlignment="1">
      <alignment horizontal="left" wrapText="1"/>
    </xf>
    <xf numFmtId="49" fontId="57" fillId="0" borderId="11" xfId="0" applyNumberFormat="1" applyFont="1" applyFill="1" applyBorder="1" applyAlignment="1">
      <alignment horizontal="left" wrapText="1"/>
    </xf>
    <xf numFmtId="0" fontId="10" fillId="0" borderId="11" xfId="0" applyNumberFormat="1" applyFont="1" applyFill="1" applyBorder="1" applyAlignment="1">
      <alignment horizontal="left" wrapText="1"/>
    </xf>
    <xf numFmtId="11" fontId="57" fillId="0" borderId="11" xfId="0" applyNumberFormat="1" applyFont="1" applyFill="1" applyBorder="1" applyAlignment="1">
      <alignment horizontal="left" wrapText="1"/>
    </xf>
    <xf numFmtId="0" fontId="57" fillId="0" borderId="11" xfId="0" applyNumberFormat="1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58" fillId="0" borderId="11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wrapText="1"/>
    </xf>
    <xf numFmtId="4" fontId="15" fillId="0" borderId="11" xfId="0" applyNumberFormat="1" applyFont="1" applyFill="1" applyBorder="1" applyAlignment="1">
      <alignment horizontal="right"/>
    </xf>
    <xf numFmtId="4" fontId="59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/>
    </xf>
    <xf numFmtId="4" fontId="9" fillId="0" borderId="11" xfId="0" applyNumberFormat="1" applyFont="1" applyFill="1" applyBorder="1" applyAlignment="1">
      <alignment horizontal="right"/>
    </xf>
    <xf numFmtId="4" fontId="60" fillId="0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 wrapText="1"/>
    </xf>
    <xf numFmtId="4" fontId="60" fillId="0" borderId="11" xfId="0" applyNumberFormat="1" applyFont="1" applyFill="1" applyBorder="1" applyAlignment="1">
      <alignment horizontal="right" wrapText="1"/>
    </xf>
    <xf numFmtId="0" fontId="10" fillId="0" borderId="11" xfId="0" applyNumberFormat="1" applyFont="1" applyBorder="1" applyAlignment="1">
      <alignment horizontal="left" wrapText="1"/>
    </xf>
    <xf numFmtId="4" fontId="15" fillId="0" borderId="11" xfId="0" applyNumberFormat="1" applyFont="1" applyFill="1" applyBorder="1" applyAlignment="1">
      <alignment horizontal="right" wrapText="1"/>
    </xf>
    <xf numFmtId="4" fontId="59" fillId="0" borderId="11" xfId="0" applyNumberFormat="1" applyFont="1" applyFill="1" applyBorder="1" applyAlignment="1">
      <alignment horizontal="right" wrapText="1"/>
    </xf>
    <xf numFmtId="4" fontId="61" fillId="0" borderId="11" xfId="0" applyNumberFormat="1" applyFont="1" applyFill="1" applyBorder="1" applyAlignment="1">
      <alignment horizontal="right"/>
    </xf>
    <xf numFmtId="4" fontId="61" fillId="0" borderId="11" xfId="0" applyNumberFormat="1" applyFont="1" applyFill="1" applyBorder="1" applyAlignment="1">
      <alignment horizontal="right" wrapText="1"/>
    </xf>
    <xf numFmtId="4" fontId="57" fillId="0" borderId="11" xfId="0" applyNumberFormat="1" applyFont="1" applyFill="1" applyBorder="1" applyAlignment="1">
      <alignment horizontal="right"/>
    </xf>
    <xf numFmtId="4" fontId="57" fillId="0" borderId="11" xfId="0" applyNumberFormat="1" applyFont="1" applyFill="1" applyBorder="1" applyAlignment="1">
      <alignment horizontal="right" wrapText="1"/>
    </xf>
    <xf numFmtId="4" fontId="62" fillId="0" borderId="11" xfId="0" applyNumberFormat="1" applyFont="1" applyFill="1" applyBorder="1" applyAlignment="1">
      <alignment horizontal="right" wrapText="1"/>
    </xf>
    <xf numFmtId="4" fontId="10" fillId="0" borderId="11" xfId="0" applyNumberFormat="1" applyFont="1" applyFill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9" fillId="0" borderId="11" xfId="58" applyNumberFormat="1" applyFont="1" applyBorder="1" applyAlignment="1">
      <alignment horizontal="right"/>
    </xf>
    <xf numFmtId="49" fontId="9" fillId="0" borderId="11" xfId="0" applyNumberFormat="1" applyFont="1" applyFill="1" applyBorder="1" applyAlignment="1">
      <alignment horizontal="right" wrapText="1"/>
    </xf>
    <xf numFmtId="43" fontId="9" fillId="0" borderId="11" xfId="58" applyFont="1" applyFill="1" applyBorder="1" applyAlignment="1">
      <alignment horizontal="right" wrapText="1"/>
    </xf>
    <xf numFmtId="0" fontId="58" fillId="0" borderId="11" xfId="0" applyNumberFormat="1" applyFont="1" applyFill="1" applyBorder="1" applyAlignment="1">
      <alignment horizontal="left" wrapText="1"/>
    </xf>
    <xf numFmtId="4" fontId="63" fillId="0" borderId="11" xfId="0" applyNumberFormat="1" applyFont="1" applyFill="1" applyBorder="1" applyAlignment="1">
      <alignment horizontal="right"/>
    </xf>
    <xf numFmtId="4" fontId="63" fillId="0" borderId="11" xfId="0" applyNumberFormat="1" applyFont="1" applyFill="1" applyBorder="1" applyAlignment="1">
      <alignment horizontal="right" wrapText="1"/>
    </xf>
    <xf numFmtId="179" fontId="10" fillId="0" borderId="11" xfId="58" applyNumberFormat="1" applyFont="1" applyFill="1" applyBorder="1" applyAlignment="1">
      <alignment horizontal="right" wrapText="1"/>
    </xf>
    <xf numFmtId="0" fontId="56" fillId="0" borderId="11" xfId="0" applyFont="1" applyBorder="1" applyAlignment="1">
      <alignment wrapText="1"/>
    </xf>
    <xf numFmtId="0" fontId="3" fillId="0" borderId="11" xfId="0" applyFont="1" applyFill="1" applyBorder="1" applyAlignment="1">
      <alignment/>
    </xf>
    <xf numFmtId="179" fontId="10" fillId="0" borderId="11" xfId="58" applyNumberFormat="1" applyFont="1" applyFill="1" applyBorder="1" applyAlignment="1">
      <alignment horizontal="right"/>
    </xf>
    <xf numFmtId="179" fontId="15" fillId="0" borderId="11" xfId="58" applyNumberFormat="1" applyFont="1" applyFill="1" applyBorder="1" applyAlignment="1">
      <alignment horizontal="right"/>
    </xf>
    <xf numFmtId="179" fontId="9" fillId="0" borderId="11" xfId="58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/>
    </xf>
    <xf numFmtId="0" fontId="64" fillId="0" borderId="11" xfId="0" applyFont="1" applyBorder="1" applyAlignment="1">
      <alignment/>
    </xf>
    <xf numFmtId="0" fontId="10" fillId="0" borderId="0" xfId="0" applyFont="1" applyFill="1" applyAlignment="1">
      <alignment horizontal="left" vertical="top"/>
    </xf>
    <xf numFmtId="0" fontId="10" fillId="0" borderId="11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58" fillId="0" borderId="11" xfId="0" applyNumberFormat="1" applyFont="1" applyFill="1" applyBorder="1" applyAlignment="1">
      <alignment horizontal="left"/>
    </xf>
    <xf numFmtId="49" fontId="58" fillId="0" borderId="11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50"/>
  <sheetViews>
    <sheetView tabSelected="1" zoomScalePageLayoutView="0" workbookViewId="0" topLeftCell="A1">
      <pane xSplit="2" ySplit="10" topLeftCell="C13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42" sqref="B142"/>
    </sheetView>
  </sheetViews>
  <sheetFormatPr defaultColWidth="10.33203125" defaultRowHeight="11.25"/>
  <cols>
    <col min="1" max="1" width="12.66015625" style="38" customWidth="1"/>
    <col min="2" max="2" width="70.5" style="1" customWidth="1"/>
    <col min="3" max="3" width="21.83203125" style="3" customWidth="1"/>
    <col min="4" max="4" width="22" style="3" customWidth="1"/>
    <col min="5" max="5" width="18.33203125" style="3" customWidth="1"/>
    <col min="6" max="6" width="18" style="3" customWidth="1"/>
    <col min="7" max="7" width="21.83203125" style="3" customWidth="1"/>
    <col min="8" max="8" width="19.33203125" style="3" customWidth="1"/>
    <col min="9" max="241" width="10.33203125" style="3" customWidth="1"/>
    <col min="242" max="16384" width="10.33203125" style="10" customWidth="1"/>
  </cols>
  <sheetData>
    <row r="1" spans="1:241" ht="15" customHeight="1">
      <c r="A1" s="36"/>
      <c r="C1" s="4"/>
      <c r="D1" s="92" t="s">
        <v>0</v>
      </c>
      <c r="E1" s="92"/>
      <c r="F1" s="92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</row>
    <row r="2" spans="1:241" ht="17.25" customHeight="1">
      <c r="A2" s="36"/>
      <c r="C2" s="4"/>
      <c r="D2" s="99" t="s">
        <v>65</v>
      </c>
      <c r="E2" s="99"/>
      <c r="F2" s="9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</row>
    <row r="3" spans="1:241" ht="15" customHeight="1">
      <c r="A3" s="36"/>
      <c r="C3" s="4"/>
      <c r="D3" s="92" t="s">
        <v>66</v>
      </c>
      <c r="E3" s="92"/>
      <c r="F3" s="9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</row>
    <row r="4" spans="1:241" ht="17.25" customHeight="1">
      <c r="A4" s="36"/>
      <c r="C4" s="4"/>
      <c r="D4" s="92" t="s">
        <v>67</v>
      </c>
      <c r="E4" s="92"/>
      <c r="F4" s="9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</row>
    <row r="5" spans="1:241" ht="17.25" customHeight="1">
      <c r="A5" s="36"/>
      <c r="C5" s="4"/>
      <c r="D5" s="4"/>
      <c r="E5" s="1"/>
      <c r="F5" s="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</row>
    <row r="6" spans="1:241" ht="17.25">
      <c r="A6" s="100" t="s">
        <v>109</v>
      </c>
      <c r="B6" s="100"/>
      <c r="C6" s="100"/>
      <c r="D6" s="100"/>
      <c r="E6" s="100"/>
      <c r="F6" s="10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</row>
    <row r="7" spans="1:241" ht="6.75" customHeight="1">
      <c r="A7" s="9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</row>
    <row r="8" spans="1:241" ht="14.25" customHeight="1">
      <c r="A8" s="37"/>
      <c r="C8" s="4"/>
      <c r="D8" s="4"/>
      <c r="F8" s="31" t="s">
        <v>106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</row>
    <row r="9" spans="1:241" ht="15" customHeight="1">
      <c r="A9" s="93" t="s">
        <v>43</v>
      </c>
      <c r="B9" s="94" t="s">
        <v>1</v>
      </c>
      <c r="C9" s="93" t="s">
        <v>4</v>
      </c>
      <c r="D9" s="94" t="s">
        <v>2</v>
      </c>
      <c r="E9" s="93" t="s">
        <v>3</v>
      </c>
      <c r="F9" s="9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</row>
    <row r="10" spans="1:241" ht="36" customHeight="1">
      <c r="A10" s="93"/>
      <c r="B10" s="94"/>
      <c r="C10" s="93"/>
      <c r="D10" s="94"/>
      <c r="E10" s="29" t="s">
        <v>4</v>
      </c>
      <c r="F10" s="30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</row>
    <row r="11" spans="1:6" s="13" customFormat="1" ht="18" customHeight="1">
      <c r="A11" s="46">
        <v>10000000</v>
      </c>
      <c r="B11" s="57" t="s">
        <v>6</v>
      </c>
      <c r="C11" s="61">
        <f>D11+E11</f>
        <v>2784837800</v>
      </c>
      <c r="D11" s="61">
        <f>D12+D20+D26+D44</f>
        <v>2783937800</v>
      </c>
      <c r="E11" s="61">
        <f>E12+E25+E26+E44</f>
        <v>900000</v>
      </c>
      <c r="F11" s="62">
        <f>F12+F25+F26+F44</f>
        <v>0</v>
      </c>
    </row>
    <row r="12" spans="1:6" s="14" customFormat="1" ht="33.75" customHeight="1">
      <c r="A12" s="47">
        <v>11000000</v>
      </c>
      <c r="B12" s="45" t="s">
        <v>97</v>
      </c>
      <c r="C12" s="64">
        <f aca="true" t="shared" si="0" ref="C12:C71">D12+E12</f>
        <v>1973757800</v>
      </c>
      <c r="D12" s="64">
        <f>D13+D18</f>
        <v>1973757800</v>
      </c>
      <c r="E12" s="65">
        <f>E13+E18</f>
        <v>0</v>
      </c>
      <c r="F12" s="65">
        <f>F13+F18</f>
        <v>0</v>
      </c>
    </row>
    <row r="13" spans="1:8" s="2" customFormat="1" ht="19.5" customHeight="1">
      <c r="A13" s="47">
        <v>11010000</v>
      </c>
      <c r="B13" s="63" t="s">
        <v>61</v>
      </c>
      <c r="C13" s="64">
        <f t="shared" si="0"/>
        <v>1972484000</v>
      </c>
      <c r="D13" s="64">
        <f>SUM(D14:D17)</f>
        <v>1972484000</v>
      </c>
      <c r="E13" s="65">
        <f>E14+E15+E16+E17</f>
        <v>0</v>
      </c>
      <c r="F13" s="65">
        <f>F14+F15+F16+F17</f>
        <v>0</v>
      </c>
      <c r="H13" s="15"/>
    </row>
    <row r="14" spans="1:7" s="1" customFormat="1" ht="49.5" customHeight="1">
      <c r="A14" s="47">
        <v>11010100</v>
      </c>
      <c r="B14" s="45" t="s">
        <v>23</v>
      </c>
      <c r="C14" s="64">
        <f t="shared" si="0"/>
        <v>1653240000</v>
      </c>
      <c r="D14" s="64">
        <v>1653240000</v>
      </c>
      <c r="E14" s="65">
        <v>0</v>
      </c>
      <c r="F14" s="65">
        <v>0</v>
      </c>
      <c r="G14" s="25"/>
    </row>
    <row r="15" spans="1:6" s="1" customFormat="1" ht="75.75" customHeight="1">
      <c r="A15" s="47">
        <v>11010200</v>
      </c>
      <c r="B15" s="45" t="s">
        <v>24</v>
      </c>
      <c r="C15" s="64">
        <f t="shared" si="0"/>
        <v>280230000</v>
      </c>
      <c r="D15" s="64">
        <v>280230000</v>
      </c>
      <c r="E15" s="65">
        <v>0</v>
      </c>
      <c r="F15" s="65">
        <v>0</v>
      </c>
    </row>
    <row r="16" spans="1:6" s="1" customFormat="1" ht="45.75" customHeight="1">
      <c r="A16" s="47">
        <v>11010400</v>
      </c>
      <c r="B16" s="45" t="s">
        <v>57</v>
      </c>
      <c r="C16" s="64">
        <f t="shared" si="0"/>
        <v>21530000</v>
      </c>
      <c r="D16" s="64">
        <v>21530000</v>
      </c>
      <c r="E16" s="65">
        <v>0</v>
      </c>
      <c r="F16" s="65">
        <v>0</v>
      </c>
    </row>
    <row r="17" spans="1:6" s="1" customFormat="1" ht="34.5" customHeight="1">
      <c r="A17" s="43">
        <v>11010500</v>
      </c>
      <c r="B17" s="45" t="s">
        <v>25</v>
      </c>
      <c r="C17" s="64">
        <f t="shared" si="0"/>
        <v>17484000</v>
      </c>
      <c r="D17" s="64">
        <v>17484000</v>
      </c>
      <c r="E17" s="65">
        <v>0</v>
      </c>
      <c r="F17" s="65">
        <v>0</v>
      </c>
    </row>
    <row r="18" spans="1:6" s="1" customFormat="1" ht="18" customHeight="1">
      <c r="A18" s="47">
        <v>11020000</v>
      </c>
      <c r="B18" s="45" t="s">
        <v>9</v>
      </c>
      <c r="C18" s="64">
        <f t="shared" si="0"/>
        <v>1273800</v>
      </c>
      <c r="D18" s="64">
        <f>D19</f>
        <v>1273800</v>
      </c>
      <c r="E18" s="65">
        <f>E19</f>
        <v>0</v>
      </c>
      <c r="F18" s="65">
        <f>F19</f>
        <v>0</v>
      </c>
    </row>
    <row r="19" spans="1:6" s="1" customFormat="1" ht="30.75" customHeight="1">
      <c r="A19" s="47">
        <v>11020200</v>
      </c>
      <c r="B19" s="45" t="s">
        <v>10</v>
      </c>
      <c r="C19" s="64">
        <f t="shared" si="0"/>
        <v>1273800</v>
      </c>
      <c r="D19" s="64">
        <v>1273800</v>
      </c>
      <c r="E19" s="65">
        <v>0</v>
      </c>
      <c r="F19" s="65">
        <v>0</v>
      </c>
    </row>
    <row r="20" spans="1:6" s="1" customFormat="1" ht="19.5" customHeight="1">
      <c r="A20" s="43">
        <v>14000000</v>
      </c>
      <c r="B20" s="45" t="s">
        <v>73</v>
      </c>
      <c r="C20" s="64">
        <f t="shared" si="0"/>
        <v>164460000</v>
      </c>
      <c r="D20" s="64">
        <f>D21+D23+D25</f>
        <v>164460000</v>
      </c>
      <c r="E20" s="65">
        <f>E25</f>
        <v>0</v>
      </c>
      <c r="F20" s="65">
        <f>F25</f>
        <v>0</v>
      </c>
    </row>
    <row r="21" spans="1:6" s="1" customFormat="1" ht="33.75" customHeight="1">
      <c r="A21" s="43">
        <v>14020000</v>
      </c>
      <c r="B21" s="45" t="s">
        <v>77</v>
      </c>
      <c r="C21" s="64">
        <f t="shared" si="0"/>
        <v>5500000</v>
      </c>
      <c r="D21" s="64">
        <f>D22</f>
        <v>5500000</v>
      </c>
      <c r="E21" s="65">
        <v>0</v>
      </c>
      <c r="F21" s="65">
        <v>0</v>
      </c>
    </row>
    <row r="22" spans="1:6" s="1" customFormat="1" ht="16.5" customHeight="1">
      <c r="A22" s="43">
        <v>14021900</v>
      </c>
      <c r="B22" s="45" t="s">
        <v>78</v>
      </c>
      <c r="C22" s="64">
        <f t="shared" si="0"/>
        <v>5500000</v>
      </c>
      <c r="D22" s="64">
        <v>5500000</v>
      </c>
      <c r="E22" s="65">
        <v>0</v>
      </c>
      <c r="F22" s="65">
        <v>0</v>
      </c>
    </row>
    <row r="23" spans="1:6" s="1" customFormat="1" ht="33.75" customHeight="1">
      <c r="A23" s="43">
        <v>14030000</v>
      </c>
      <c r="B23" s="45" t="s">
        <v>80</v>
      </c>
      <c r="C23" s="64">
        <f t="shared" si="0"/>
        <v>18350000</v>
      </c>
      <c r="D23" s="64">
        <f>D24</f>
        <v>18350000</v>
      </c>
      <c r="E23" s="65">
        <v>0</v>
      </c>
      <c r="F23" s="65">
        <v>0</v>
      </c>
    </row>
    <row r="24" spans="1:6" s="1" customFormat="1" ht="18.75" customHeight="1">
      <c r="A24" s="43">
        <v>14031900</v>
      </c>
      <c r="B24" s="45" t="s">
        <v>78</v>
      </c>
      <c r="C24" s="64">
        <f t="shared" si="0"/>
        <v>18350000</v>
      </c>
      <c r="D24" s="64">
        <v>18350000</v>
      </c>
      <c r="E24" s="65">
        <v>0</v>
      </c>
      <c r="F24" s="65">
        <v>0</v>
      </c>
    </row>
    <row r="25" spans="1:7" s="11" customFormat="1" ht="30.75" customHeight="1">
      <c r="A25" s="43">
        <v>14040000</v>
      </c>
      <c r="B25" s="45" t="s">
        <v>79</v>
      </c>
      <c r="C25" s="64">
        <f t="shared" si="0"/>
        <v>140610000</v>
      </c>
      <c r="D25" s="66">
        <v>140610000</v>
      </c>
      <c r="E25" s="67">
        <v>0</v>
      </c>
      <c r="F25" s="67">
        <v>0</v>
      </c>
      <c r="G25" s="24"/>
    </row>
    <row r="26" spans="1:6" s="2" customFormat="1" ht="17.25" customHeight="1">
      <c r="A26" s="47">
        <v>18000000</v>
      </c>
      <c r="B26" s="45" t="s">
        <v>64</v>
      </c>
      <c r="C26" s="64">
        <f t="shared" si="0"/>
        <v>645720000</v>
      </c>
      <c r="D26" s="64">
        <f>D27+D38+D41</f>
        <v>645720000</v>
      </c>
      <c r="E26" s="65">
        <f>E27+E38+E41</f>
        <v>0</v>
      </c>
      <c r="F26" s="65">
        <f>F27+F38+F41</f>
        <v>0</v>
      </c>
    </row>
    <row r="27" spans="1:28" s="2" customFormat="1" ht="18" customHeight="1">
      <c r="A27" s="43" t="s">
        <v>81</v>
      </c>
      <c r="B27" s="63" t="s">
        <v>46</v>
      </c>
      <c r="C27" s="64">
        <f t="shared" si="0"/>
        <v>324840000</v>
      </c>
      <c r="D27" s="64">
        <f>D28+D29+D30+D31+D32+D33+D34+D35+D36+D37</f>
        <v>324840000</v>
      </c>
      <c r="E27" s="65">
        <f>E28+E29+E30+E31+E32+E33+E34+E35+E36+E37</f>
        <v>0</v>
      </c>
      <c r="F27" s="65">
        <f>F28+F29+F30+F31+F32+F33+F34+F35+F36+F37</f>
        <v>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2" customFormat="1" ht="47.25" customHeight="1">
      <c r="A28" s="43">
        <v>18010100</v>
      </c>
      <c r="B28" s="45" t="s">
        <v>54</v>
      </c>
      <c r="C28" s="64">
        <f t="shared" si="0"/>
        <v>505000</v>
      </c>
      <c r="D28" s="64">
        <v>505000</v>
      </c>
      <c r="E28" s="65">
        <v>0</v>
      </c>
      <c r="F28" s="65">
        <v>0</v>
      </c>
      <c r="G28" s="20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2" customFormat="1" ht="46.5" customHeight="1">
      <c r="A29" s="43">
        <v>18010200</v>
      </c>
      <c r="B29" s="45" t="s">
        <v>55</v>
      </c>
      <c r="C29" s="64">
        <f t="shared" si="0"/>
        <v>2728000</v>
      </c>
      <c r="D29" s="64">
        <v>2728000</v>
      </c>
      <c r="E29" s="65">
        <v>0</v>
      </c>
      <c r="F29" s="65">
        <v>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2" customFormat="1" ht="48" customHeight="1">
      <c r="A30" s="43">
        <v>18010300</v>
      </c>
      <c r="B30" s="45" t="s">
        <v>60</v>
      </c>
      <c r="C30" s="64">
        <f t="shared" si="0"/>
        <v>1362000</v>
      </c>
      <c r="D30" s="64">
        <v>1362000</v>
      </c>
      <c r="E30" s="65">
        <v>0</v>
      </c>
      <c r="F30" s="65">
        <v>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9" s="18" customFormat="1" ht="49.5" customHeight="1">
      <c r="A31" s="43">
        <v>18010400</v>
      </c>
      <c r="B31" s="45" t="s">
        <v>47</v>
      </c>
      <c r="C31" s="64">
        <f t="shared" si="0"/>
        <v>30845000</v>
      </c>
      <c r="D31" s="64">
        <v>30845000</v>
      </c>
      <c r="E31" s="65">
        <v>0</v>
      </c>
      <c r="F31" s="65">
        <v>0</v>
      </c>
      <c r="G31" s="20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7"/>
    </row>
    <row r="32" spans="1:7" s="16" customFormat="1" ht="18.75" customHeight="1">
      <c r="A32" s="43">
        <v>18010500</v>
      </c>
      <c r="B32" s="63" t="s">
        <v>48</v>
      </c>
      <c r="C32" s="64">
        <f t="shared" si="0"/>
        <v>98293600</v>
      </c>
      <c r="D32" s="64">
        <v>98293600</v>
      </c>
      <c r="E32" s="65">
        <v>0</v>
      </c>
      <c r="F32" s="65">
        <v>0</v>
      </c>
      <c r="G32" s="20"/>
    </row>
    <row r="33" spans="1:6" s="16" customFormat="1" ht="19.5" customHeight="1">
      <c r="A33" s="43">
        <v>18010600</v>
      </c>
      <c r="B33" s="63" t="s">
        <v>49</v>
      </c>
      <c r="C33" s="64">
        <f t="shared" si="0"/>
        <v>153871600</v>
      </c>
      <c r="D33" s="64">
        <v>153871600</v>
      </c>
      <c r="E33" s="65">
        <v>0</v>
      </c>
      <c r="F33" s="65">
        <v>0</v>
      </c>
    </row>
    <row r="34" spans="1:7" s="16" customFormat="1" ht="20.25" customHeight="1">
      <c r="A34" s="43">
        <v>18010700</v>
      </c>
      <c r="B34" s="63" t="s">
        <v>50</v>
      </c>
      <c r="C34" s="64">
        <f t="shared" si="0"/>
        <v>4676400</v>
      </c>
      <c r="D34" s="64">
        <v>4676400</v>
      </c>
      <c r="E34" s="65">
        <v>0</v>
      </c>
      <c r="F34" s="65">
        <v>0</v>
      </c>
      <c r="G34" s="20"/>
    </row>
    <row r="35" spans="1:7" s="16" customFormat="1" ht="19.5" customHeight="1">
      <c r="A35" s="43">
        <v>18010900</v>
      </c>
      <c r="B35" s="63" t="s">
        <v>51</v>
      </c>
      <c r="C35" s="64">
        <f t="shared" si="0"/>
        <v>28058400</v>
      </c>
      <c r="D35" s="64">
        <v>28058400</v>
      </c>
      <c r="E35" s="65">
        <v>0</v>
      </c>
      <c r="F35" s="65">
        <v>0</v>
      </c>
      <c r="G35" s="20"/>
    </row>
    <row r="36" spans="1:7" s="16" customFormat="1" ht="23.25" customHeight="1">
      <c r="A36" s="43">
        <v>18011000</v>
      </c>
      <c r="B36" s="45" t="s">
        <v>58</v>
      </c>
      <c r="C36" s="64">
        <f t="shared" si="0"/>
        <v>3200000</v>
      </c>
      <c r="D36" s="64">
        <v>3200000</v>
      </c>
      <c r="E36" s="65">
        <v>0</v>
      </c>
      <c r="F36" s="65">
        <v>0</v>
      </c>
      <c r="G36" s="20"/>
    </row>
    <row r="37" spans="1:7" s="16" customFormat="1" ht="21.75" customHeight="1">
      <c r="A37" s="43">
        <v>18011100</v>
      </c>
      <c r="B37" s="45" t="s">
        <v>59</v>
      </c>
      <c r="C37" s="64">
        <f t="shared" si="0"/>
        <v>1300000</v>
      </c>
      <c r="D37" s="64">
        <v>1300000</v>
      </c>
      <c r="E37" s="65">
        <v>0</v>
      </c>
      <c r="F37" s="65">
        <v>0</v>
      </c>
      <c r="G37" s="20"/>
    </row>
    <row r="38" spans="1:7" s="2" customFormat="1" ht="21" customHeight="1">
      <c r="A38" s="47">
        <v>18030000</v>
      </c>
      <c r="B38" s="45" t="s">
        <v>19</v>
      </c>
      <c r="C38" s="64">
        <f t="shared" si="0"/>
        <v>550000</v>
      </c>
      <c r="D38" s="64">
        <f>D39+D40</f>
        <v>550000</v>
      </c>
      <c r="E38" s="65">
        <f>E39+E40</f>
        <v>0</v>
      </c>
      <c r="F38" s="65">
        <f>F39+F40</f>
        <v>0</v>
      </c>
      <c r="G38" s="16"/>
    </row>
    <row r="39" spans="1:7" s="2" customFormat="1" ht="33" customHeight="1">
      <c r="A39" s="47">
        <v>18030100</v>
      </c>
      <c r="B39" s="45" t="s">
        <v>20</v>
      </c>
      <c r="C39" s="64">
        <f t="shared" si="0"/>
        <v>295000</v>
      </c>
      <c r="D39" s="64">
        <v>295000</v>
      </c>
      <c r="E39" s="65">
        <v>0</v>
      </c>
      <c r="F39" s="65">
        <v>0</v>
      </c>
      <c r="G39" s="16"/>
    </row>
    <row r="40" spans="1:7" s="2" customFormat="1" ht="33" customHeight="1">
      <c r="A40" s="47">
        <v>18030200</v>
      </c>
      <c r="B40" s="45" t="s">
        <v>21</v>
      </c>
      <c r="C40" s="64">
        <f t="shared" si="0"/>
        <v>255000</v>
      </c>
      <c r="D40" s="64">
        <v>255000</v>
      </c>
      <c r="E40" s="65">
        <v>0</v>
      </c>
      <c r="F40" s="65">
        <v>0</v>
      </c>
      <c r="G40" s="16"/>
    </row>
    <row r="41" spans="1:7" ht="18" customHeight="1">
      <c r="A41" s="47">
        <v>18050000</v>
      </c>
      <c r="B41" s="45" t="s">
        <v>17</v>
      </c>
      <c r="C41" s="64">
        <f t="shared" si="0"/>
        <v>320330000</v>
      </c>
      <c r="D41" s="64">
        <f>D42+D43</f>
        <v>320330000</v>
      </c>
      <c r="E41" s="65">
        <f>E42+E43</f>
        <v>0</v>
      </c>
      <c r="F41" s="65">
        <f>F42+F43</f>
        <v>0</v>
      </c>
      <c r="G41" s="5"/>
    </row>
    <row r="42" spans="1:7" ht="21.75" customHeight="1">
      <c r="A42" s="47">
        <v>18050300</v>
      </c>
      <c r="B42" s="45" t="s">
        <v>45</v>
      </c>
      <c r="C42" s="64">
        <f t="shared" si="0"/>
        <v>73600000</v>
      </c>
      <c r="D42" s="64">
        <v>73600000</v>
      </c>
      <c r="E42" s="65">
        <v>0</v>
      </c>
      <c r="F42" s="65">
        <v>0</v>
      </c>
      <c r="G42" s="5"/>
    </row>
    <row r="43" spans="1:7" ht="22.5" customHeight="1">
      <c r="A43" s="47">
        <v>18050400</v>
      </c>
      <c r="B43" s="45" t="s">
        <v>18</v>
      </c>
      <c r="C43" s="64">
        <f t="shared" si="0"/>
        <v>246730000</v>
      </c>
      <c r="D43" s="64">
        <v>246730000</v>
      </c>
      <c r="E43" s="65">
        <v>0</v>
      </c>
      <c r="F43" s="65">
        <v>0</v>
      </c>
      <c r="G43" s="24"/>
    </row>
    <row r="44" spans="1:6" s="11" customFormat="1" ht="21.75" customHeight="1">
      <c r="A44" s="47">
        <v>19000000</v>
      </c>
      <c r="B44" s="45" t="s">
        <v>8</v>
      </c>
      <c r="C44" s="64">
        <f t="shared" si="0"/>
        <v>900000</v>
      </c>
      <c r="D44" s="65">
        <f>D45</f>
        <v>0</v>
      </c>
      <c r="E44" s="66">
        <f>E45</f>
        <v>900000</v>
      </c>
      <c r="F44" s="67">
        <f>F45</f>
        <v>0</v>
      </c>
    </row>
    <row r="45" spans="1:7" ht="20.25" customHeight="1">
      <c r="A45" s="47">
        <v>19010000</v>
      </c>
      <c r="B45" s="45" t="s">
        <v>16</v>
      </c>
      <c r="C45" s="64">
        <f t="shared" si="0"/>
        <v>900000</v>
      </c>
      <c r="D45" s="65">
        <f>D46+D47+D48</f>
        <v>0</v>
      </c>
      <c r="E45" s="64">
        <f>E46+E47+E48</f>
        <v>900000</v>
      </c>
      <c r="F45" s="65">
        <f>F46+F47+F48</f>
        <v>0</v>
      </c>
      <c r="G45" s="5"/>
    </row>
    <row r="46" spans="1:7" ht="60.75" customHeight="1">
      <c r="A46" s="43">
        <v>19010100</v>
      </c>
      <c r="B46" s="68" t="s">
        <v>126</v>
      </c>
      <c r="C46" s="64">
        <f t="shared" si="0"/>
        <v>735000</v>
      </c>
      <c r="D46" s="65">
        <v>0</v>
      </c>
      <c r="E46" s="64">
        <v>735000</v>
      </c>
      <c r="F46" s="65">
        <v>0</v>
      </c>
      <c r="G46" s="5"/>
    </row>
    <row r="47" spans="1:7" ht="34.5" customHeight="1">
      <c r="A47" s="43">
        <v>19010200</v>
      </c>
      <c r="B47" s="45" t="s">
        <v>26</v>
      </c>
      <c r="C47" s="64">
        <f t="shared" si="0"/>
        <v>69300</v>
      </c>
      <c r="D47" s="65">
        <v>0</v>
      </c>
      <c r="E47" s="64">
        <v>69300</v>
      </c>
      <c r="F47" s="65">
        <v>0</v>
      </c>
      <c r="G47" s="5"/>
    </row>
    <row r="48" spans="1:7" ht="50.25" customHeight="1">
      <c r="A48" s="43">
        <v>19010300</v>
      </c>
      <c r="B48" s="45" t="s">
        <v>27</v>
      </c>
      <c r="C48" s="64">
        <f t="shared" si="0"/>
        <v>95700</v>
      </c>
      <c r="D48" s="65">
        <v>0</v>
      </c>
      <c r="E48" s="64">
        <v>95700</v>
      </c>
      <c r="F48" s="65">
        <v>0</v>
      </c>
      <c r="G48" s="5"/>
    </row>
    <row r="49" spans="1:6" s="11" customFormat="1" ht="24" customHeight="1">
      <c r="A49" s="46">
        <v>20000000</v>
      </c>
      <c r="B49" s="57" t="s">
        <v>7</v>
      </c>
      <c r="C49" s="61">
        <f t="shared" si="0"/>
        <v>122028274</v>
      </c>
      <c r="D49" s="69">
        <f>D50+D55+D66+D73</f>
        <v>51685000</v>
      </c>
      <c r="E49" s="69">
        <f>E50+E55+E66+E73</f>
        <v>70343274</v>
      </c>
      <c r="F49" s="69">
        <f>F51+F55+F66+F73</f>
        <v>12700000</v>
      </c>
    </row>
    <row r="50" spans="1:6" s="11" customFormat="1" ht="25.5" customHeight="1">
      <c r="A50" s="43">
        <v>21000000</v>
      </c>
      <c r="B50" s="45" t="s">
        <v>72</v>
      </c>
      <c r="C50" s="64">
        <f>C51</f>
        <v>2550000</v>
      </c>
      <c r="D50" s="64">
        <f>D51</f>
        <v>2550000</v>
      </c>
      <c r="E50" s="65">
        <f>E51</f>
        <v>0</v>
      </c>
      <c r="F50" s="65">
        <f>F51</f>
        <v>0</v>
      </c>
    </row>
    <row r="51" spans="1:6" s="11" customFormat="1" ht="22.5" customHeight="1">
      <c r="A51" s="47">
        <v>21080000</v>
      </c>
      <c r="B51" s="45" t="s">
        <v>13</v>
      </c>
      <c r="C51" s="64">
        <f t="shared" si="0"/>
        <v>2550000</v>
      </c>
      <c r="D51" s="66">
        <f>SUM(D52:D54)</f>
        <v>2550000</v>
      </c>
      <c r="E51" s="67">
        <f>E52</f>
        <v>0</v>
      </c>
      <c r="F51" s="67">
        <f>F52</f>
        <v>0</v>
      </c>
    </row>
    <row r="52" spans="1:6" s="14" customFormat="1" ht="21" customHeight="1">
      <c r="A52" s="47">
        <v>21081100</v>
      </c>
      <c r="B52" s="45" t="s">
        <v>22</v>
      </c>
      <c r="C52" s="64">
        <f t="shared" si="0"/>
        <v>500000</v>
      </c>
      <c r="D52" s="64">
        <v>500000</v>
      </c>
      <c r="E52" s="67">
        <v>0</v>
      </c>
      <c r="F52" s="67">
        <v>0</v>
      </c>
    </row>
    <row r="53" spans="1:8" s="14" customFormat="1" ht="50.25" customHeight="1">
      <c r="A53" s="47">
        <v>21081500</v>
      </c>
      <c r="B53" s="45" t="s">
        <v>107</v>
      </c>
      <c r="C53" s="64">
        <f t="shared" si="0"/>
        <v>1400000</v>
      </c>
      <c r="D53" s="64">
        <v>1400000</v>
      </c>
      <c r="E53" s="67">
        <v>0</v>
      </c>
      <c r="F53" s="67">
        <v>0</v>
      </c>
      <c r="H53" s="14" t="s">
        <v>116</v>
      </c>
    </row>
    <row r="54" spans="1:6" s="14" customFormat="1" ht="21.75" customHeight="1">
      <c r="A54" s="47">
        <v>21081700</v>
      </c>
      <c r="B54" s="63" t="s">
        <v>108</v>
      </c>
      <c r="C54" s="64">
        <f t="shared" si="0"/>
        <v>650000</v>
      </c>
      <c r="D54" s="64">
        <v>650000</v>
      </c>
      <c r="E54" s="67">
        <v>0</v>
      </c>
      <c r="F54" s="67">
        <v>0</v>
      </c>
    </row>
    <row r="55" spans="1:7" ht="37.5" customHeight="1">
      <c r="A55" s="47">
        <v>22000000</v>
      </c>
      <c r="B55" s="45" t="s">
        <v>11</v>
      </c>
      <c r="C55" s="64">
        <f t="shared" si="0"/>
        <v>44965000</v>
      </c>
      <c r="D55" s="64">
        <f>D56+D60+D62</f>
        <v>44965000</v>
      </c>
      <c r="E55" s="65">
        <f>E56+E60+E62</f>
        <v>0</v>
      </c>
      <c r="F55" s="65">
        <f>F56+F60+F62</f>
        <v>0</v>
      </c>
      <c r="G55" s="5"/>
    </row>
    <row r="56" spans="1:7" ht="24" customHeight="1">
      <c r="A56" s="47">
        <v>22010000</v>
      </c>
      <c r="B56" s="45" t="s">
        <v>63</v>
      </c>
      <c r="C56" s="64">
        <f>C57+C58+C59</f>
        <v>33900000</v>
      </c>
      <c r="D56" s="64">
        <f>D57+D58+D59</f>
        <v>33900000</v>
      </c>
      <c r="E56" s="65">
        <f>E57+E58+E59</f>
        <v>0</v>
      </c>
      <c r="F56" s="65">
        <f>F57+F58+F59</f>
        <v>0</v>
      </c>
      <c r="G56" s="5"/>
    </row>
    <row r="57" spans="1:7" ht="50.25" customHeight="1">
      <c r="A57" s="47">
        <v>22010300</v>
      </c>
      <c r="B57" s="45" t="s">
        <v>71</v>
      </c>
      <c r="C57" s="64">
        <f t="shared" si="0"/>
        <v>1450000</v>
      </c>
      <c r="D57" s="64">
        <v>1450000</v>
      </c>
      <c r="E57" s="65">
        <v>0</v>
      </c>
      <c r="F57" s="65">
        <v>0</v>
      </c>
      <c r="G57" s="5"/>
    </row>
    <row r="58" spans="1:7" ht="23.25" customHeight="1">
      <c r="A58" s="47">
        <v>22012500</v>
      </c>
      <c r="B58" s="45" t="s">
        <v>53</v>
      </c>
      <c r="C58" s="64">
        <f t="shared" si="0"/>
        <v>31740000</v>
      </c>
      <c r="D58" s="64">
        <f>31740000</f>
        <v>31740000</v>
      </c>
      <c r="E58" s="65">
        <v>0</v>
      </c>
      <c r="F58" s="65">
        <v>0</v>
      </c>
      <c r="G58" s="5"/>
    </row>
    <row r="59" spans="1:7" ht="37.5" customHeight="1">
      <c r="A59" s="47">
        <v>22012600</v>
      </c>
      <c r="B59" s="45" t="s">
        <v>62</v>
      </c>
      <c r="C59" s="64">
        <f t="shared" si="0"/>
        <v>710000</v>
      </c>
      <c r="D59" s="64">
        <v>710000</v>
      </c>
      <c r="E59" s="65">
        <v>0</v>
      </c>
      <c r="F59" s="65">
        <v>0</v>
      </c>
      <c r="G59" s="24"/>
    </row>
    <row r="60" spans="1:7" ht="37.5" customHeight="1">
      <c r="A60" s="43">
        <v>22080000</v>
      </c>
      <c r="B60" s="45" t="s">
        <v>29</v>
      </c>
      <c r="C60" s="64">
        <f t="shared" si="0"/>
        <v>10500000</v>
      </c>
      <c r="D60" s="64">
        <f>D61</f>
        <v>10500000</v>
      </c>
      <c r="E60" s="65">
        <f>E61</f>
        <v>0</v>
      </c>
      <c r="F60" s="65">
        <f>F61</f>
        <v>0</v>
      </c>
      <c r="G60" s="5"/>
    </row>
    <row r="61" spans="1:7" ht="49.5" customHeight="1">
      <c r="A61" s="43">
        <v>22080400</v>
      </c>
      <c r="B61" s="45" t="s">
        <v>28</v>
      </c>
      <c r="C61" s="64">
        <f t="shared" si="0"/>
        <v>10500000</v>
      </c>
      <c r="D61" s="64">
        <v>10500000</v>
      </c>
      <c r="E61" s="65">
        <v>0</v>
      </c>
      <c r="F61" s="65">
        <v>0</v>
      </c>
      <c r="G61" s="5"/>
    </row>
    <row r="62" spans="1:7" ht="19.5" customHeight="1">
      <c r="A62" s="47">
        <v>22090000</v>
      </c>
      <c r="B62" s="45" t="s">
        <v>12</v>
      </c>
      <c r="C62" s="64">
        <f t="shared" si="0"/>
        <v>565000</v>
      </c>
      <c r="D62" s="64">
        <f>D63+D64+D65</f>
        <v>565000</v>
      </c>
      <c r="E62" s="65">
        <f>E63+E64</f>
        <v>0</v>
      </c>
      <c r="F62" s="65">
        <f>F63+F64</f>
        <v>0</v>
      </c>
      <c r="G62" s="5"/>
    </row>
    <row r="63" spans="1:7" ht="49.5" customHeight="1">
      <c r="A63" s="43">
        <v>22090100</v>
      </c>
      <c r="B63" s="45" t="s">
        <v>30</v>
      </c>
      <c r="C63" s="64">
        <f t="shared" si="0"/>
        <v>295000</v>
      </c>
      <c r="D63" s="64">
        <v>295000</v>
      </c>
      <c r="E63" s="65">
        <v>0</v>
      </c>
      <c r="F63" s="65">
        <v>0</v>
      </c>
      <c r="G63" s="5"/>
    </row>
    <row r="64" spans="1:7" ht="21" customHeight="1">
      <c r="A64" s="43">
        <v>22090200</v>
      </c>
      <c r="B64" s="45" t="s">
        <v>52</v>
      </c>
      <c r="C64" s="64">
        <f t="shared" si="0"/>
        <v>15000</v>
      </c>
      <c r="D64" s="64">
        <v>15000</v>
      </c>
      <c r="E64" s="65">
        <v>0</v>
      </c>
      <c r="F64" s="65">
        <v>0</v>
      </c>
      <c r="G64" s="5"/>
    </row>
    <row r="65" spans="1:7" ht="49.5" customHeight="1">
      <c r="A65" s="43">
        <v>22090400</v>
      </c>
      <c r="B65" s="45" t="s">
        <v>88</v>
      </c>
      <c r="C65" s="64">
        <f>D65+E65</f>
        <v>255000</v>
      </c>
      <c r="D65" s="64">
        <v>255000</v>
      </c>
      <c r="E65" s="65">
        <v>0</v>
      </c>
      <c r="F65" s="65">
        <v>0</v>
      </c>
      <c r="G65" s="5"/>
    </row>
    <row r="66" spans="1:7" ht="21.75" customHeight="1">
      <c r="A66" s="47">
        <v>24000000</v>
      </c>
      <c r="B66" s="45" t="s">
        <v>14</v>
      </c>
      <c r="C66" s="64">
        <f t="shared" si="0"/>
        <v>18270000</v>
      </c>
      <c r="D66" s="64">
        <f>D67+D70+D72</f>
        <v>4170000</v>
      </c>
      <c r="E66" s="64">
        <f>E67+E70+E72</f>
        <v>14100000</v>
      </c>
      <c r="F66" s="64">
        <f>F67+F70+F72</f>
        <v>12700000</v>
      </c>
      <c r="G66" s="5"/>
    </row>
    <row r="67" spans="1:7" ht="23.25" customHeight="1">
      <c r="A67" s="47">
        <v>24060000</v>
      </c>
      <c r="B67" s="45" t="s">
        <v>13</v>
      </c>
      <c r="C67" s="64">
        <f t="shared" si="0"/>
        <v>5370000</v>
      </c>
      <c r="D67" s="64">
        <f>D68+D69</f>
        <v>4170000</v>
      </c>
      <c r="E67" s="64">
        <f>E68+E69</f>
        <v>1200000</v>
      </c>
      <c r="F67" s="65">
        <f>F68+F69</f>
        <v>0</v>
      </c>
      <c r="G67" s="5"/>
    </row>
    <row r="68" spans="1:7" ht="21" customHeight="1">
      <c r="A68" s="47">
        <v>24060300</v>
      </c>
      <c r="B68" s="45" t="s">
        <v>13</v>
      </c>
      <c r="C68" s="64">
        <f t="shared" si="0"/>
        <v>4170000</v>
      </c>
      <c r="D68" s="64">
        <v>4170000</v>
      </c>
      <c r="E68" s="65">
        <v>0</v>
      </c>
      <c r="F68" s="65">
        <v>0</v>
      </c>
      <c r="G68" s="5"/>
    </row>
    <row r="69" spans="1:7" s="1" customFormat="1" ht="51" customHeight="1">
      <c r="A69" s="43">
        <v>24062100</v>
      </c>
      <c r="B69" s="45" t="s">
        <v>31</v>
      </c>
      <c r="C69" s="64">
        <f t="shared" si="0"/>
        <v>1200000</v>
      </c>
      <c r="D69" s="65">
        <v>0</v>
      </c>
      <c r="E69" s="64">
        <v>1200000</v>
      </c>
      <c r="F69" s="65">
        <v>0</v>
      </c>
      <c r="G69" s="6"/>
    </row>
    <row r="70" spans="1:7" s="1" customFormat="1" ht="19.5" customHeight="1">
      <c r="A70" s="47">
        <v>24110000</v>
      </c>
      <c r="B70" s="45" t="s">
        <v>15</v>
      </c>
      <c r="C70" s="64">
        <f t="shared" si="0"/>
        <v>200000</v>
      </c>
      <c r="D70" s="65">
        <v>0</v>
      </c>
      <c r="E70" s="64">
        <f>E71</f>
        <v>200000</v>
      </c>
      <c r="F70" s="65">
        <v>0</v>
      </c>
      <c r="G70" s="6"/>
    </row>
    <row r="71" spans="1:7" s="1" customFormat="1" ht="64.5" customHeight="1">
      <c r="A71" s="43">
        <v>24110900</v>
      </c>
      <c r="B71" s="45" t="s">
        <v>32</v>
      </c>
      <c r="C71" s="64">
        <f t="shared" si="0"/>
        <v>200000</v>
      </c>
      <c r="D71" s="65">
        <v>0</v>
      </c>
      <c r="E71" s="64">
        <v>200000</v>
      </c>
      <c r="F71" s="65">
        <v>0</v>
      </c>
      <c r="G71" s="6"/>
    </row>
    <row r="72" spans="1:7" s="1" customFormat="1" ht="36.75" customHeight="1">
      <c r="A72" s="43">
        <v>24170000</v>
      </c>
      <c r="B72" s="45" t="s">
        <v>33</v>
      </c>
      <c r="C72" s="64">
        <f aca="true" t="shared" si="1" ref="C72:C95">D72+E72</f>
        <v>12700000</v>
      </c>
      <c r="D72" s="65">
        <v>0</v>
      </c>
      <c r="E72" s="64">
        <v>12700000</v>
      </c>
      <c r="F72" s="64">
        <f>E72</f>
        <v>12700000</v>
      </c>
      <c r="G72" s="6"/>
    </row>
    <row r="73" spans="1:7" s="1" customFormat="1" ht="24.75" customHeight="1">
      <c r="A73" s="43">
        <v>25000000</v>
      </c>
      <c r="B73" s="45" t="s">
        <v>42</v>
      </c>
      <c r="C73" s="64">
        <f t="shared" si="1"/>
        <v>56243274</v>
      </c>
      <c r="D73" s="65">
        <v>0</v>
      </c>
      <c r="E73" s="64">
        <f>E74+E79</f>
        <v>56243274</v>
      </c>
      <c r="F73" s="65">
        <v>0</v>
      </c>
      <c r="G73" s="6"/>
    </row>
    <row r="74" spans="1:7" s="1" customFormat="1" ht="37.5" customHeight="1">
      <c r="A74" s="43">
        <v>25010000</v>
      </c>
      <c r="B74" s="45" t="s">
        <v>41</v>
      </c>
      <c r="C74" s="64">
        <f t="shared" si="1"/>
        <v>55543274</v>
      </c>
      <c r="D74" s="65">
        <v>0</v>
      </c>
      <c r="E74" s="64">
        <f>E75+E76+E77+E78</f>
        <v>55543274</v>
      </c>
      <c r="F74" s="65">
        <v>0</v>
      </c>
      <c r="G74" s="6"/>
    </row>
    <row r="75" spans="1:7" s="1" customFormat="1" ht="33.75" customHeight="1">
      <c r="A75" s="43">
        <v>25010100</v>
      </c>
      <c r="B75" s="45" t="s">
        <v>34</v>
      </c>
      <c r="C75" s="64">
        <f t="shared" si="1"/>
        <v>16567604</v>
      </c>
      <c r="D75" s="65">
        <v>0</v>
      </c>
      <c r="E75" s="64">
        <v>16567604</v>
      </c>
      <c r="F75" s="65">
        <v>0</v>
      </c>
      <c r="G75" s="6"/>
    </row>
    <row r="76" spans="1:8" s="1" customFormat="1" ht="32.25" customHeight="1">
      <c r="A76" s="43">
        <v>25010200</v>
      </c>
      <c r="B76" s="45" t="s">
        <v>35</v>
      </c>
      <c r="C76" s="64">
        <f t="shared" si="1"/>
        <v>33945080</v>
      </c>
      <c r="D76" s="65">
        <v>0</v>
      </c>
      <c r="E76" s="64">
        <f>33998980-53900</f>
        <v>33945080</v>
      </c>
      <c r="F76" s="65">
        <v>0</v>
      </c>
      <c r="G76" s="6"/>
      <c r="H76" s="39"/>
    </row>
    <row r="77" spans="1:7" s="1" customFormat="1" ht="23.25" customHeight="1">
      <c r="A77" s="43">
        <v>25010300</v>
      </c>
      <c r="B77" s="45" t="s">
        <v>36</v>
      </c>
      <c r="C77" s="64">
        <f t="shared" si="1"/>
        <v>4959508</v>
      </c>
      <c r="D77" s="65">
        <v>0</v>
      </c>
      <c r="E77" s="64">
        <v>4959508</v>
      </c>
      <c r="F77" s="65">
        <v>0</v>
      </c>
      <c r="G77" s="6"/>
    </row>
    <row r="78" spans="1:7" s="1" customFormat="1" ht="38.25" customHeight="1">
      <c r="A78" s="43">
        <v>25010400</v>
      </c>
      <c r="B78" s="45" t="s">
        <v>37</v>
      </c>
      <c r="C78" s="64">
        <f t="shared" si="1"/>
        <v>71082</v>
      </c>
      <c r="D78" s="65">
        <v>0</v>
      </c>
      <c r="E78" s="64">
        <v>71082</v>
      </c>
      <c r="F78" s="65">
        <v>0</v>
      </c>
      <c r="G78" s="6"/>
    </row>
    <row r="79" spans="1:7" s="1" customFormat="1" ht="21.75" customHeight="1">
      <c r="A79" s="43">
        <v>25020000</v>
      </c>
      <c r="B79" s="45" t="s">
        <v>40</v>
      </c>
      <c r="C79" s="64">
        <f t="shared" si="1"/>
        <v>700000</v>
      </c>
      <c r="D79" s="65">
        <v>0</v>
      </c>
      <c r="E79" s="64">
        <v>700000</v>
      </c>
      <c r="F79" s="65">
        <v>0</v>
      </c>
      <c r="G79" s="6"/>
    </row>
    <row r="80" spans="1:7" s="1" customFormat="1" ht="106.5" customHeight="1">
      <c r="A80" s="43">
        <v>25020200</v>
      </c>
      <c r="B80" s="45" t="s">
        <v>44</v>
      </c>
      <c r="C80" s="64">
        <v>700000</v>
      </c>
      <c r="D80" s="65">
        <v>0</v>
      </c>
      <c r="E80" s="64">
        <v>700000</v>
      </c>
      <c r="F80" s="65">
        <v>0</v>
      </c>
      <c r="G80" s="6"/>
    </row>
    <row r="81" spans="1:241" s="8" customFormat="1" ht="22.5" customHeight="1">
      <c r="A81" s="48">
        <v>30000000</v>
      </c>
      <c r="B81" s="57" t="s">
        <v>38</v>
      </c>
      <c r="C81" s="61">
        <f t="shared" si="1"/>
        <v>8500000</v>
      </c>
      <c r="D81" s="62">
        <f>D82+D84</f>
        <v>0</v>
      </c>
      <c r="E81" s="61">
        <f>E82+E84</f>
        <v>8500000</v>
      </c>
      <c r="F81" s="61">
        <f>F82+F84</f>
        <v>8500000</v>
      </c>
      <c r="G81" s="12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</row>
    <row r="82" spans="1:7" s="1" customFormat="1" ht="22.5" customHeight="1">
      <c r="A82" s="43">
        <v>31000000</v>
      </c>
      <c r="B82" s="45" t="s">
        <v>39</v>
      </c>
      <c r="C82" s="64">
        <f t="shared" si="1"/>
        <v>4500000</v>
      </c>
      <c r="D82" s="65">
        <f>D83</f>
        <v>0</v>
      </c>
      <c r="E82" s="64">
        <f>E83</f>
        <v>4500000</v>
      </c>
      <c r="F82" s="64">
        <f>F83</f>
        <v>4500000</v>
      </c>
      <c r="G82" s="6"/>
    </row>
    <row r="83" spans="1:7" s="1" customFormat="1" ht="48.75" customHeight="1">
      <c r="A83" s="43">
        <v>31030000</v>
      </c>
      <c r="B83" s="45" t="s">
        <v>82</v>
      </c>
      <c r="C83" s="64">
        <f t="shared" si="1"/>
        <v>4500000</v>
      </c>
      <c r="D83" s="65">
        <v>0</v>
      </c>
      <c r="E83" s="64">
        <v>4500000</v>
      </c>
      <c r="F83" s="64">
        <v>4500000</v>
      </c>
      <c r="G83" s="6"/>
    </row>
    <row r="84" spans="1:7" s="1" customFormat="1" ht="19.5" customHeight="1">
      <c r="A84" s="47">
        <v>33010000</v>
      </c>
      <c r="B84" s="45" t="s">
        <v>68</v>
      </c>
      <c r="C84" s="64">
        <f t="shared" si="1"/>
        <v>4000000</v>
      </c>
      <c r="D84" s="65">
        <f>D85+D86</f>
        <v>0</v>
      </c>
      <c r="E84" s="64">
        <f>E85+E86</f>
        <v>4000000</v>
      </c>
      <c r="F84" s="64">
        <f>F85+F86</f>
        <v>4000000</v>
      </c>
      <c r="G84" s="6"/>
    </row>
    <row r="85" spans="1:7" s="1" customFormat="1" ht="72" customHeight="1">
      <c r="A85" s="43">
        <v>33010100</v>
      </c>
      <c r="B85" s="45" t="s">
        <v>69</v>
      </c>
      <c r="C85" s="64">
        <f t="shared" si="1"/>
        <v>3600000</v>
      </c>
      <c r="D85" s="65">
        <v>0</v>
      </c>
      <c r="E85" s="64">
        <v>3600000</v>
      </c>
      <c r="F85" s="64">
        <f>E85</f>
        <v>3600000</v>
      </c>
      <c r="G85" s="6"/>
    </row>
    <row r="86" spans="1:7" s="1" customFormat="1" ht="77.25" customHeight="1">
      <c r="A86" s="43">
        <v>33010200</v>
      </c>
      <c r="B86" s="45" t="s">
        <v>70</v>
      </c>
      <c r="C86" s="64">
        <f t="shared" si="1"/>
        <v>400000</v>
      </c>
      <c r="D86" s="65">
        <v>0</v>
      </c>
      <c r="E86" s="64">
        <v>400000</v>
      </c>
      <c r="F86" s="64">
        <f>E86</f>
        <v>400000</v>
      </c>
      <c r="G86" s="6"/>
    </row>
    <row r="87" spans="1:7" s="1" customFormat="1" ht="23.25" customHeight="1">
      <c r="A87" s="46">
        <v>40000000</v>
      </c>
      <c r="B87" s="57" t="s">
        <v>74</v>
      </c>
      <c r="C87" s="61">
        <f t="shared" si="1"/>
        <v>1831873679.7800002</v>
      </c>
      <c r="D87" s="61">
        <f>D88+D93+D95</f>
        <v>1831475679.7800002</v>
      </c>
      <c r="E87" s="61">
        <f>E95</f>
        <v>398000</v>
      </c>
      <c r="F87" s="62">
        <f>F95</f>
        <v>0</v>
      </c>
      <c r="G87" s="6"/>
    </row>
    <row r="88" spans="1:7" s="1" customFormat="1" ht="19.5" customHeight="1">
      <c r="A88" s="48">
        <v>41030000</v>
      </c>
      <c r="B88" s="57" t="s">
        <v>95</v>
      </c>
      <c r="C88" s="61">
        <f>D88+E88</f>
        <v>914496733</v>
      </c>
      <c r="D88" s="61">
        <f>SUM(D89:D92)</f>
        <v>914496733</v>
      </c>
      <c r="E88" s="62">
        <f>E90+E91</f>
        <v>0</v>
      </c>
      <c r="F88" s="62">
        <f>F90+F91</f>
        <v>0</v>
      </c>
      <c r="G88" s="6"/>
    </row>
    <row r="89" spans="1:6" s="23" customFormat="1" ht="48" customHeight="1">
      <c r="A89" s="43">
        <v>41033800</v>
      </c>
      <c r="B89" s="42" t="s">
        <v>122</v>
      </c>
      <c r="C89" s="64">
        <v>266000</v>
      </c>
      <c r="D89" s="64">
        <v>266000</v>
      </c>
      <c r="E89" s="65">
        <v>0</v>
      </c>
      <c r="F89" s="65">
        <v>0</v>
      </c>
    </row>
    <row r="90" spans="1:6" s="23" customFormat="1" ht="32.25" customHeight="1">
      <c r="A90" s="43">
        <v>41033900</v>
      </c>
      <c r="B90" s="45" t="s">
        <v>75</v>
      </c>
      <c r="C90" s="64">
        <f>D90+E90</f>
        <v>494149200</v>
      </c>
      <c r="D90" s="66">
        <v>494149200</v>
      </c>
      <c r="E90" s="67">
        <v>0</v>
      </c>
      <c r="F90" s="65">
        <v>0</v>
      </c>
    </row>
    <row r="91" spans="1:6" s="23" customFormat="1" ht="32.25" customHeight="1">
      <c r="A91" s="43">
        <v>41034200</v>
      </c>
      <c r="B91" s="45" t="s">
        <v>90</v>
      </c>
      <c r="C91" s="64">
        <f>D91+E91</f>
        <v>358610100</v>
      </c>
      <c r="D91" s="66">
        <v>358610100</v>
      </c>
      <c r="E91" s="67">
        <v>0</v>
      </c>
      <c r="F91" s="67">
        <v>0</v>
      </c>
    </row>
    <row r="92" spans="1:6" s="26" customFormat="1" ht="50.25" customHeight="1">
      <c r="A92" s="43">
        <v>41034500</v>
      </c>
      <c r="B92" s="42" t="s">
        <v>123</v>
      </c>
      <c r="C92" s="64">
        <f>D92+E92</f>
        <v>61471433</v>
      </c>
      <c r="D92" s="66">
        <v>61471433</v>
      </c>
      <c r="E92" s="67">
        <v>0</v>
      </c>
      <c r="F92" s="67">
        <v>0</v>
      </c>
    </row>
    <row r="93" spans="1:6" s="26" customFormat="1" ht="30" customHeight="1">
      <c r="A93" s="90">
        <v>41040000</v>
      </c>
      <c r="B93" s="91" t="s">
        <v>166</v>
      </c>
      <c r="C93" s="88">
        <f>D93+E93</f>
        <v>83600</v>
      </c>
      <c r="D93" s="88">
        <f>SUM(D94)</f>
        <v>83600</v>
      </c>
      <c r="E93" s="88"/>
      <c r="F93" s="88"/>
    </row>
    <row r="94" spans="1:6" s="26" customFormat="1" ht="39" customHeight="1">
      <c r="A94" s="63">
        <v>41040100</v>
      </c>
      <c r="B94" s="85" t="s">
        <v>167</v>
      </c>
      <c r="C94" s="89">
        <f>D94+E94</f>
        <v>83600</v>
      </c>
      <c r="D94" s="89">
        <v>83600</v>
      </c>
      <c r="E94" s="88"/>
      <c r="F94" s="88"/>
    </row>
    <row r="95" spans="1:6" s="11" customFormat="1" ht="30" customHeight="1">
      <c r="A95" s="49" t="s">
        <v>83</v>
      </c>
      <c r="B95" s="58" t="s">
        <v>96</v>
      </c>
      <c r="C95" s="61">
        <f t="shared" si="1"/>
        <v>917293346.7800001</v>
      </c>
      <c r="D95" s="69">
        <f>D96+D97+D98+D99+D100+D101+D102+D103+D105+D110+D113+D120+D126+D127+D129+D142</f>
        <v>916895346.7800001</v>
      </c>
      <c r="E95" s="69">
        <f>SUM(E96:E129)</f>
        <v>398000</v>
      </c>
      <c r="F95" s="70">
        <f>SUM(F96:F129)</f>
        <v>0</v>
      </c>
    </row>
    <row r="96" spans="1:6" s="11" customFormat="1" ht="189.75" customHeight="1">
      <c r="A96" s="44" t="s">
        <v>84</v>
      </c>
      <c r="B96" s="52" t="s">
        <v>120</v>
      </c>
      <c r="C96" s="71">
        <f>D96+E96</f>
        <v>168931194.71</v>
      </c>
      <c r="D96" s="66">
        <v>168931194.71</v>
      </c>
      <c r="E96" s="67">
        <v>0</v>
      </c>
      <c r="F96" s="67">
        <v>0</v>
      </c>
    </row>
    <row r="97" spans="1:6" s="28" customFormat="1" ht="64.5" customHeight="1">
      <c r="A97" s="44" t="s">
        <v>85</v>
      </c>
      <c r="B97" s="52" t="s">
        <v>86</v>
      </c>
      <c r="C97" s="71">
        <f aca="true" t="shared" si="2" ref="C97:C128">D97+E97</f>
        <v>1087800</v>
      </c>
      <c r="D97" s="72">
        <v>1087800</v>
      </c>
      <c r="E97" s="67">
        <v>0</v>
      </c>
      <c r="F97" s="67">
        <v>0</v>
      </c>
    </row>
    <row r="98" spans="1:6" s="11" customFormat="1" ht="181.5" customHeight="1">
      <c r="A98" s="44" t="s">
        <v>87</v>
      </c>
      <c r="B98" s="52" t="s">
        <v>147</v>
      </c>
      <c r="C98" s="72">
        <f t="shared" si="2"/>
        <v>647626400</v>
      </c>
      <c r="D98" s="72">
        <v>647626400</v>
      </c>
      <c r="E98" s="67">
        <v>0</v>
      </c>
      <c r="F98" s="67">
        <v>0</v>
      </c>
    </row>
    <row r="99" spans="1:6" s="11" customFormat="1" ht="287.25" customHeight="1">
      <c r="A99" s="44" t="s">
        <v>149</v>
      </c>
      <c r="B99" s="85" t="s">
        <v>148</v>
      </c>
      <c r="C99" s="72">
        <f t="shared" si="2"/>
        <v>1529345</v>
      </c>
      <c r="D99" s="72">
        <v>1529345</v>
      </c>
      <c r="E99" s="67"/>
      <c r="F99" s="67"/>
    </row>
    <row r="100" spans="1:6" s="11" customFormat="1" ht="155.25" customHeight="1">
      <c r="A100" s="44" t="s">
        <v>91</v>
      </c>
      <c r="B100" s="52" t="s">
        <v>110</v>
      </c>
      <c r="C100" s="71">
        <f t="shared" si="2"/>
        <v>6173000</v>
      </c>
      <c r="D100" s="72">
        <v>6173000</v>
      </c>
      <c r="E100" s="67">
        <v>0</v>
      </c>
      <c r="F100" s="67">
        <v>0</v>
      </c>
    </row>
    <row r="101" spans="1:6" s="11" customFormat="1" ht="91.5" customHeight="1">
      <c r="A101" s="40" t="s">
        <v>159</v>
      </c>
      <c r="B101" s="85" t="s">
        <v>160</v>
      </c>
      <c r="C101" s="87">
        <f>D101+E101</f>
        <v>10361880</v>
      </c>
      <c r="D101" s="84">
        <v>10361880</v>
      </c>
      <c r="E101" s="87"/>
      <c r="F101" s="84"/>
    </row>
    <row r="102" spans="1:6" s="11" customFormat="1" ht="43.5" customHeight="1">
      <c r="A102" s="44" t="s">
        <v>112</v>
      </c>
      <c r="B102" s="52" t="s">
        <v>113</v>
      </c>
      <c r="C102" s="71">
        <f t="shared" si="2"/>
        <v>2081514</v>
      </c>
      <c r="D102" s="72">
        <v>2081514</v>
      </c>
      <c r="E102" s="67">
        <v>0</v>
      </c>
      <c r="F102" s="67">
        <v>0</v>
      </c>
    </row>
    <row r="103" spans="1:6" s="11" customFormat="1" ht="46.5" customHeight="1">
      <c r="A103" s="44" t="s">
        <v>127</v>
      </c>
      <c r="B103" s="41" t="s">
        <v>132</v>
      </c>
      <c r="C103" s="73">
        <f t="shared" si="2"/>
        <v>1139065</v>
      </c>
      <c r="D103" s="74">
        <v>1139065</v>
      </c>
      <c r="E103" s="75">
        <v>0</v>
      </c>
      <c r="F103" s="75">
        <v>0</v>
      </c>
    </row>
    <row r="104" spans="1:6" s="11" customFormat="1" ht="34.5" customHeight="1">
      <c r="A104" s="44"/>
      <c r="B104" s="41" t="s">
        <v>133</v>
      </c>
      <c r="C104" s="73">
        <f t="shared" si="2"/>
        <v>1139065</v>
      </c>
      <c r="D104" s="74">
        <v>1139065</v>
      </c>
      <c r="E104" s="75">
        <v>0</v>
      </c>
      <c r="F104" s="75">
        <v>0</v>
      </c>
    </row>
    <row r="105" spans="1:6" s="11" customFormat="1" ht="48" customHeight="1">
      <c r="A105" s="44" t="s">
        <v>114</v>
      </c>
      <c r="B105" s="52" t="s">
        <v>137</v>
      </c>
      <c r="C105" s="71">
        <f t="shared" si="2"/>
        <v>4060533</v>
      </c>
      <c r="D105" s="72">
        <v>4060533</v>
      </c>
      <c r="E105" s="67">
        <v>0</v>
      </c>
      <c r="F105" s="67">
        <v>0</v>
      </c>
    </row>
    <row r="106" spans="1:6" s="11" customFormat="1" ht="36.75" customHeight="1">
      <c r="A106" s="44"/>
      <c r="B106" s="52" t="s">
        <v>138</v>
      </c>
      <c r="C106" s="71">
        <f t="shared" si="2"/>
        <v>246566</v>
      </c>
      <c r="D106" s="72">
        <v>246566</v>
      </c>
      <c r="E106" s="67">
        <v>0</v>
      </c>
      <c r="F106" s="67">
        <v>0</v>
      </c>
    </row>
    <row r="107" spans="1:6" s="11" customFormat="1" ht="33" customHeight="1">
      <c r="A107" s="44"/>
      <c r="B107" s="52" t="s">
        <v>139</v>
      </c>
      <c r="C107" s="71">
        <f t="shared" si="2"/>
        <v>134490</v>
      </c>
      <c r="D107" s="72">
        <v>134490</v>
      </c>
      <c r="E107" s="67">
        <v>0</v>
      </c>
      <c r="F107" s="67">
        <v>0</v>
      </c>
    </row>
    <row r="108" spans="1:6" s="11" customFormat="1" ht="51.75" customHeight="1">
      <c r="A108" s="44"/>
      <c r="B108" s="52" t="s">
        <v>140</v>
      </c>
      <c r="C108" s="71">
        <f t="shared" si="2"/>
        <v>2415957</v>
      </c>
      <c r="D108" s="72">
        <v>2415957</v>
      </c>
      <c r="E108" s="67">
        <v>0</v>
      </c>
      <c r="F108" s="67">
        <v>0</v>
      </c>
    </row>
    <row r="109" spans="1:6" s="11" customFormat="1" ht="48.75" customHeight="1">
      <c r="A109" s="44"/>
      <c r="B109" s="52" t="s">
        <v>141</v>
      </c>
      <c r="C109" s="71">
        <f t="shared" si="2"/>
        <v>267500</v>
      </c>
      <c r="D109" s="72">
        <v>267500</v>
      </c>
      <c r="E109" s="67">
        <v>0</v>
      </c>
      <c r="F109" s="67">
        <v>0</v>
      </c>
    </row>
    <row r="110" spans="1:6" s="11" customFormat="1" ht="60.75" customHeight="1">
      <c r="A110" s="40" t="s">
        <v>128</v>
      </c>
      <c r="B110" s="41" t="s">
        <v>129</v>
      </c>
      <c r="C110" s="76">
        <f>D110+E110</f>
        <v>5348908</v>
      </c>
      <c r="D110" s="77">
        <f>D111+D112</f>
        <v>5348908</v>
      </c>
      <c r="E110" s="75">
        <v>0</v>
      </c>
      <c r="F110" s="75">
        <v>0</v>
      </c>
    </row>
    <row r="111" spans="1:6" s="11" customFormat="1" ht="34.5" customHeight="1">
      <c r="A111" s="40"/>
      <c r="B111" s="42" t="s">
        <v>144</v>
      </c>
      <c r="C111" s="76">
        <f>D111+E111</f>
        <v>5326141</v>
      </c>
      <c r="D111" s="77">
        <v>5326141</v>
      </c>
      <c r="E111" s="75">
        <v>0</v>
      </c>
      <c r="F111" s="75">
        <v>0</v>
      </c>
    </row>
    <row r="112" spans="1:6" s="11" customFormat="1" ht="183.75" customHeight="1">
      <c r="A112" s="40"/>
      <c r="B112" s="41" t="s">
        <v>136</v>
      </c>
      <c r="C112" s="76">
        <f>D112+E112</f>
        <v>22767</v>
      </c>
      <c r="D112" s="77">
        <v>22767</v>
      </c>
      <c r="E112" s="75">
        <v>0</v>
      </c>
      <c r="F112" s="75">
        <v>0</v>
      </c>
    </row>
    <row r="113" spans="1:7" s="22" customFormat="1" ht="45.75" customHeight="1">
      <c r="A113" s="44" t="s">
        <v>92</v>
      </c>
      <c r="B113" s="52" t="s">
        <v>135</v>
      </c>
      <c r="C113" s="73">
        <f t="shared" si="2"/>
        <v>41301000</v>
      </c>
      <c r="D113" s="74">
        <f>SUM(D114:D119)</f>
        <v>41301000</v>
      </c>
      <c r="E113" s="75">
        <v>0</v>
      </c>
      <c r="F113" s="75">
        <v>0</v>
      </c>
      <c r="G113" s="11"/>
    </row>
    <row r="114" spans="1:7" s="22" customFormat="1" ht="64.5" customHeight="1">
      <c r="A114" s="44"/>
      <c r="B114" s="52" t="s">
        <v>98</v>
      </c>
      <c r="C114" s="71">
        <f t="shared" si="2"/>
        <v>6341100</v>
      </c>
      <c r="D114" s="72">
        <v>6341100</v>
      </c>
      <c r="E114" s="67">
        <v>0</v>
      </c>
      <c r="F114" s="67">
        <v>0</v>
      </c>
      <c r="G114" s="11"/>
    </row>
    <row r="115" spans="1:7" s="22" customFormat="1" ht="61.5" customHeight="1">
      <c r="A115" s="44"/>
      <c r="B115" s="52" t="s">
        <v>111</v>
      </c>
      <c r="C115" s="71">
        <f t="shared" si="2"/>
        <v>1663200</v>
      </c>
      <c r="D115" s="72">
        <v>1663200</v>
      </c>
      <c r="E115" s="67">
        <v>0</v>
      </c>
      <c r="F115" s="67">
        <v>0</v>
      </c>
      <c r="G115" s="11"/>
    </row>
    <row r="116" spans="1:7" s="11" customFormat="1" ht="49.5" customHeight="1">
      <c r="A116" s="44"/>
      <c r="B116" s="52" t="s">
        <v>99</v>
      </c>
      <c r="C116" s="71">
        <f>D116+E116</f>
        <v>13829200</v>
      </c>
      <c r="D116" s="72">
        <v>13829200</v>
      </c>
      <c r="E116" s="67">
        <v>0</v>
      </c>
      <c r="F116" s="67">
        <v>0</v>
      </c>
      <c r="G116" s="21"/>
    </row>
    <row r="117" spans="1:7" s="11" customFormat="1" ht="57.75" customHeight="1">
      <c r="A117" s="44"/>
      <c r="B117" s="52" t="s">
        <v>100</v>
      </c>
      <c r="C117" s="71">
        <f>D117+E117</f>
        <v>7413500</v>
      </c>
      <c r="D117" s="72">
        <v>7413500</v>
      </c>
      <c r="E117" s="67">
        <v>0</v>
      </c>
      <c r="F117" s="67">
        <v>0</v>
      </c>
      <c r="G117" s="21"/>
    </row>
    <row r="118" spans="1:7" s="11" customFormat="1" ht="57" customHeight="1">
      <c r="A118" s="44"/>
      <c r="B118" s="52" t="s">
        <v>101</v>
      </c>
      <c r="C118" s="71">
        <f t="shared" si="2"/>
        <v>6948500</v>
      </c>
      <c r="D118" s="72">
        <v>6948500</v>
      </c>
      <c r="E118" s="67">
        <v>0</v>
      </c>
      <c r="F118" s="67">
        <v>0</v>
      </c>
      <c r="G118" s="22"/>
    </row>
    <row r="119" spans="1:6" s="11" customFormat="1" ht="59.25" customHeight="1">
      <c r="A119" s="44"/>
      <c r="B119" s="52" t="s">
        <v>102</v>
      </c>
      <c r="C119" s="71">
        <f t="shared" si="2"/>
        <v>5105500</v>
      </c>
      <c r="D119" s="72">
        <v>5105500</v>
      </c>
      <c r="E119" s="67">
        <v>0</v>
      </c>
      <c r="F119" s="67">
        <v>0</v>
      </c>
    </row>
    <row r="120" spans="1:7" s="23" customFormat="1" ht="49.5" customHeight="1">
      <c r="A120" s="40" t="s">
        <v>124</v>
      </c>
      <c r="B120" s="42" t="s">
        <v>125</v>
      </c>
      <c r="C120" s="76">
        <f t="shared" si="2"/>
        <v>1459453.07</v>
      </c>
      <c r="D120" s="77">
        <f>SUM(D121:D125)</f>
        <v>1459453.07</v>
      </c>
      <c r="E120" s="67">
        <v>0</v>
      </c>
      <c r="F120" s="67">
        <v>0</v>
      </c>
      <c r="G120" s="11"/>
    </row>
    <row r="121" spans="1:6" s="11" customFormat="1" ht="48" customHeight="1">
      <c r="A121" s="40"/>
      <c r="B121" s="60" t="s">
        <v>142</v>
      </c>
      <c r="C121" s="76">
        <f t="shared" si="2"/>
        <v>200000</v>
      </c>
      <c r="D121" s="77">
        <v>200000</v>
      </c>
      <c r="E121" s="75">
        <v>0</v>
      </c>
      <c r="F121" s="75">
        <v>0</v>
      </c>
    </row>
    <row r="122" spans="1:6" s="11" customFormat="1" ht="75" customHeight="1">
      <c r="A122" s="40"/>
      <c r="B122" s="60" t="s">
        <v>163</v>
      </c>
      <c r="C122" s="76">
        <f t="shared" si="2"/>
        <v>406096</v>
      </c>
      <c r="D122" s="77">
        <v>406096</v>
      </c>
      <c r="E122" s="75"/>
      <c r="F122" s="75"/>
    </row>
    <row r="123" spans="1:7" s="11" customFormat="1" ht="33.75" customHeight="1">
      <c r="A123" s="40"/>
      <c r="B123" s="60" t="s">
        <v>164</v>
      </c>
      <c r="C123" s="76">
        <f t="shared" si="2"/>
        <v>220700</v>
      </c>
      <c r="D123" s="77">
        <v>220700</v>
      </c>
      <c r="E123" s="75"/>
      <c r="F123" s="75"/>
      <c r="G123" s="23"/>
    </row>
    <row r="124" spans="1:6" s="11" customFormat="1" ht="60.75" customHeight="1">
      <c r="A124" s="40"/>
      <c r="B124" s="51" t="s">
        <v>162</v>
      </c>
      <c r="C124" s="76">
        <f t="shared" si="2"/>
        <v>522570.07</v>
      </c>
      <c r="D124" s="78">
        <v>522570.07</v>
      </c>
      <c r="E124" s="75">
        <v>0</v>
      </c>
      <c r="F124" s="75">
        <v>0</v>
      </c>
    </row>
    <row r="125" spans="1:6" s="11" customFormat="1" ht="60" customHeight="1">
      <c r="A125" s="40"/>
      <c r="B125" s="60" t="s">
        <v>161</v>
      </c>
      <c r="C125" s="76">
        <f t="shared" si="2"/>
        <v>110087</v>
      </c>
      <c r="D125" s="78">
        <v>110087</v>
      </c>
      <c r="E125" s="75"/>
      <c r="F125" s="75"/>
    </row>
    <row r="126" spans="1:7" s="35" customFormat="1" ht="45.75" customHeight="1">
      <c r="A126" s="40" t="s">
        <v>130</v>
      </c>
      <c r="B126" s="41" t="s">
        <v>131</v>
      </c>
      <c r="C126" s="76">
        <f t="shared" si="2"/>
        <v>5769250</v>
      </c>
      <c r="D126" s="77">
        <v>5769250</v>
      </c>
      <c r="E126" s="75">
        <v>0</v>
      </c>
      <c r="F126" s="75">
        <v>0</v>
      </c>
      <c r="G126" s="32"/>
    </row>
    <row r="127" spans="1:241" s="34" customFormat="1" ht="51" customHeight="1">
      <c r="A127" s="44" t="s">
        <v>93</v>
      </c>
      <c r="B127" s="52" t="s">
        <v>94</v>
      </c>
      <c r="C127" s="71">
        <f t="shared" si="2"/>
        <v>3241700</v>
      </c>
      <c r="D127" s="72">
        <v>3241700</v>
      </c>
      <c r="E127" s="67">
        <v>0</v>
      </c>
      <c r="F127" s="67">
        <v>0</v>
      </c>
      <c r="G127" s="32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</row>
    <row r="128" spans="1:7" ht="89.25" customHeight="1">
      <c r="A128" s="50" t="s">
        <v>146</v>
      </c>
      <c r="B128" s="51" t="s">
        <v>145</v>
      </c>
      <c r="C128" s="71">
        <f t="shared" si="2"/>
        <v>398000</v>
      </c>
      <c r="D128" s="79"/>
      <c r="E128" s="80">
        <v>398000</v>
      </c>
      <c r="F128" s="79"/>
      <c r="G128" s="19"/>
    </row>
    <row r="129" spans="1:6" ht="18.75" customHeight="1">
      <c r="A129" s="44" t="s">
        <v>115</v>
      </c>
      <c r="B129" s="53" t="s">
        <v>89</v>
      </c>
      <c r="C129" s="71">
        <f aca="true" t="shared" si="3" ref="C129:C144">D129+E129</f>
        <v>15607099</v>
      </c>
      <c r="D129" s="72">
        <f>SUM(D130:D141)</f>
        <v>15607099</v>
      </c>
      <c r="E129" s="67">
        <v>0</v>
      </c>
      <c r="F129" s="67">
        <v>0</v>
      </c>
    </row>
    <row r="130" spans="1:6" ht="45.75" customHeight="1">
      <c r="A130" s="44"/>
      <c r="B130" s="53" t="s">
        <v>103</v>
      </c>
      <c r="C130" s="71">
        <f t="shared" si="3"/>
        <v>779200</v>
      </c>
      <c r="D130" s="72">
        <v>779200</v>
      </c>
      <c r="E130" s="67">
        <v>0</v>
      </c>
      <c r="F130" s="65">
        <v>0</v>
      </c>
    </row>
    <row r="131" spans="1:6" ht="45.75" customHeight="1">
      <c r="A131" s="44"/>
      <c r="B131" s="53" t="s">
        <v>117</v>
      </c>
      <c r="C131" s="71">
        <f t="shared" si="3"/>
        <v>462488</v>
      </c>
      <c r="D131" s="72">
        <v>462488</v>
      </c>
      <c r="E131" s="67">
        <v>0</v>
      </c>
      <c r="F131" s="67">
        <v>0</v>
      </c>
    </row>
    <row r="132" spans="1:6" ht="89.25" customHeight="1">
      <c r="A132" s="44"/>
      <c r="B132" s="54" t="s">
        <v>118</v>
      </c>
      <c r="C132" s="71">
        <f t="shared" si="3"/>
        <v>224770</v>
      </c>
      <c r="D132" s="72">
        <v>224770</v>
      </c>
      <c r="E132" s="67">
        <v>0</v>
      </c>
      <c r="F132" s="65">
        <v>0</v>
      </c>
    </row>
    <row r="133" spans="1:6" ht="51.75" customHeight="1">
      <c r="A133" s="44"/>
      <c r="B133" s="55" t="s">
        <v>104</v>
      </c>
      <c r="C133" s="71">
        <f t="shared" si="3"/>
        <v>3639846</v>
      </c>
      <c r="D133" s="72">
        <v>3639846</v>
      </c>
      <c r="E133" s="67">
        <v>0</v>
      </c>
      <c r="F133" s="65">
        <v>0</v>
      </c>
    </row>
    <row r="134" spans="1:6" ht="51.75" customHeight="1">
      <c r="A134" s="44"/>
      <c r="B134" s="56" t="s">
        <v>105</v>
      </c>
      <c r="C134" s="71">
        <f t="shared" si="3"/>
        <v>556800</v>
      </c>
      <c r="D134" s="72">
        <v>556800</v>
      </c>
      <c r="E134" s="67">
        <v>0</v>
      </c>
      <c r="F134" s="65">
        <v>0</v>
      </c>
    </row>
    <row r="135" spans="1:6" ht="79.5" customHeight="1">
      <c r="A135" s="44"/>
      <c r="B135" s="56" t="s">
        <v>158</v>
      </c>
      <c r="C135" s="71">
        <f t="shared" si="3"/>
        <v>306000</v>
      </c>
      <c r="D135" s="72">
        <v>306000</v>
      </c>
      <c r="E135" s="67">
        <v>0</v>
      </c>
      <c r="F135" s="65">
        <v>0</v>
      </c>
    </row>
    <row r="136" spans="1:6" ht="90.75" customHeight="1">
      <c r="A136" s="44"/>
      <c r="B136" s="56" t="s">
        <v>121</v>
      </c>
      <c r="C136" s="71">
        <f t="shared" si="3"/>
        <v>462000</v>
      </c>
      <c r="D136" s="72">
        <v>462000</v>
      </c>
      <c r="E136" s="67">
        <v>0</v>
      </c>
      <c r="F136" s="65">
        <v>0</v>
      </c>
    </row>
    <row r="137" spans="1:6" ht="59.25" customHeight="1">
      <c r="A137" s="44"/>
      <c r="B137" s="56" t="s">
        <v>119</v>
      </c>
      <c r="C137" s="71">
        <f t="shared" si="3"/>
        <v>650000</v>
      </c>
      <c r="D137" s="72">
        <v>650000</v>
      </c>
      <c r="E137" s="67">
        <v>0</v>
      </c>
      <c r="F137" s="65">
        <v>0</v>
      </c>
    </row>
    <row r="138" spans="1:6" ht="33" customHeight="1">
      <c r="A138" s="44"/>
      <c r="B138" s="56" t="s">
        <v>134</v>
      </c>
      <c r="C138" s="71">
        <f t="shared" si="3"/>
        <v>5500000</v>
      </c>
      <c r="D138" s="72">
        <v>5500000</v>
      </c>
      <c r="E138" s="67">
        <v>0</v>
      </c>
      <c r="F138" s="65">
        <v>0</v>
      </c>
    </row>
    <row r="139" spans="1:6" ht="30" customHeight="1">
      <c r="A139" s="44"/>
      <c r="B139" s="56" t="s">
        <v>143</v>
      </c>
      <c r="C139" s="71">
        <f t="shared" si="3"/>
        <v>1308000</v>
      </c>
      <c r="D139" s="72">
        <v>1308000</v>
      </c>
      <c r="E139" s="67">
        <v>0</v>
      </c>
      <c r="F139" s="65">
        <v>0</v>
      </c>
    </row>
    <row r="140" spans="1:6" ht="42" customHeight="1">
      <c r="A140" s="40"/>
      <c r="B140" s="60" t="s">
        <v>165</v>
      </c>
      <c r="C140" s="76">
        <f t="shared" si="3"/>
        <v>47495</v>
      </c>
      <c r="D140" s="77">
        <v>47495</v>
      </c>
      <c r="E140" s="84"/>
      <c r="F140" s="84"/>
    </row>
    <row r="141" spans="1:6" ht="51.75" customHeight="1">
      <c r="A141" s="40"/>
      <c r="B141" s="51" t="s">
        <v>168</v>
      </c>
      <c r="C141" s="76">
        <f t="shared" si="3"/>
        <v>1670500</v>
      </c>
      <c r="D141" s="77">
        <v>1670500</v>
      </c>
      <c r="E141" s="84"/>
      <c r="F141" s="84"/>
    </row>
    <row r="142" spans="1:6" ht="46.5" customHeight="1">
      <c r="A142" s="44" t="s">
        <v>150</v>
      </c>
      <c r="B142" s="85" t="s">
        <v>151</v>
      </c>
      <c r="C142" s="71">
        <f t="shared" si="3"/>
        <v>1177205</v>
      </c>
      <c r="D142" s="72">
        <v>1177205</v>
      </c>
      <c r="E142" s="67"/>
      <c r="F142" s="65"/>
    </row>
    <row r="143" spans="1:6" ht="20.25" customHeight="1">
      <c r="A143" s="59" t="s">
        <v>152</v>
      </c>
      <c r="B143" s="81" t="s">
        <v>153</v>
      </c>
      <c r="C143" s="82">
        <f t="shared" si="3"/>
        <v>3000000</v>
      </c>
      <c r="D143" s="83"/>
      <c r="E143" s="69">
        <f>E144</f>
        <v>3000000</v>
      </c>
      <c r="F143" s="65"/>
    </row>
    <row r="144" spans="1:6" ht="24.75" customHeight="1">
      <c r="A144" s="44" t="s">
        <v>154</v>
      </c>
      <c r="B144" s="56" t="s">
        <v>155</v>
      </c>
      <c r="C144" s="71">
        <f t="shared" si="3"/>
        <v>3000000</v>
      </c>
      <c r="D144" s="72"/>
      <c r="E144" s="66">
        <f>E145</f>
        <v>3000000</v>
      </c>
      <c r="F144" s="65"/>
    </row>
    <row r="145" spans="1:6" ht="49.5" customHeight="1">
      <c r="A145" s="44" t="s">
        <v>156</v>
      </c>
      <c r="B145" s="56" t="s">
        <v>157</v>
      </c>
      <c r="C145" s="71">
        <f>E145+D145</f>
        <v>3000000</v>
      </c>
      <c r="D145" s="86"/>
      <c r="E145" s="72">
        <v>3000000</v>
      </c>
      <c r="F145" s="65"/>
    </row>
    <row r="146" spans="1:6" ht="26.25" customHeight="1">
      <c r="A146" s="98" t="s">
        <v>56</v>
      </c>
      <c r="B146" s="98"/>
      <c r="C146" s="82">
        <f>D146+E146</f>
        <v>2918366074</v>
      </c>
      <c r="D146" s="83">
        <f>D11+D49+D81</f>
        <v>2835622800</v>
      </c>
      <c r="E146" s="83">
        <f>E11+E49+E81+E143</f>
        <v>82743274</v>
      </c>
      <c r="F146" s="83">
        <f>F11+F49+F81</f>
        <v>21200000</v>
      </c>
    </row>
    <row r="147" spans="1:6" ht="26.25" customHeight="1">
      <c r="A147" s="97" t="s">
        <v>76</v>
      </c>
      <c r="B147" s="97"/>
      <c r="C147" s="82">
        <f>D147+E147</f>
        <v>4750239753.780001</v>
      </c>
      <c r="D147" s="82">
        <f>D146+D87</f>
        <v>4667098479.780001</v>
      </c>
      <c r="E147" s="82">
        <f>E146+E87</f>
        <v>83141274</v>
      </c>
      <c r="F147" s="82">
        <f>F146+F87</f>
        <v>21200000</v>
      </c>
    </row>
    <row r="148" ht="17.25" customHeight="1"/>
    <row r="149" ht="49.5" customHeight="1"/>
    <row r="150" spans="1:6" ht="15">
      <c r="A150" s="95"/>
      <c r="B150" s="95"/>
      <c r="C150" s="27"/>
      <c r="D150" s="27"/>
      <c r="E150" s="96"/>
      <c r="F150" s="96"/>
    </row>
    <row r="152" ht="48" customHeight="1"/>
    <row r="153" ht="21.75" customHeight="1"/>
    <row r="154" ht="20.25" customHeight="1"/>
  </sheetData>
  <sheetProtection/>
  <mergeCells count="14">
    <mergeCell ref="D1:F1"/>
    <mergeCell ref="D2:F2"/>
    <mergeCell ref="A6:F6"/>
    <mergeCell ref="D3:F3"/>
    <mergeCell ref="B9:B10"/>
    <mergeCell ref="C9:C10"/>
    <mergeCell ref="D4:F4"/>
    <mergeCell ref="E9:F9"/>
    <mergeCell ref="D9:D10"/>
    <mergeCell ref="A9:A10"/>
    <mergeCell ref="A150:B150"/>
    <mergeCell ref="E150:F150"/>
    <mergeCell ref="A147:B147"/>
    <mergeCell ref="A146:B146"/>
  </mergeCells>
  <printOptions/>
  <pageMargins left="0.78740157480315" right="0.393700787401575" top="0.3" bottom="0.3" header="0.393700787401575" footer="0.551181102362205"/>
  <pageSetup fitToHeight="8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user457b</dc:creator>
  <cp:keywords/>
  <dc:description/>
  <cp:lastModifiedBy>user457a</cp:lastModifiedBy>
  <cp:lastPrinted>2019-12-16T14:08:40Z</cp:lastPrinted>
  <dcterms:created xsi:type="dcterms:W3CDTF">2010-12-24T08:27:52Z</dcterms:created>
  <dcterms:modified xsi:type="dcterms:W3CDTF">2019-12-17T08:48:08Z</dcterms:modified>
  <cp:category/>
  <cp:version/>
  <cp:contentType/>
  <cp:contentStatus/>
</cp:coreProperties>
</file>