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'TDSheet'!$A$1:$Q$210</definedName>
  </definedNames>
  <calcPr fullCalcOnLoad="1" refMode="R1C1"/>
</workbook>
</file>

<file path=xl/sharedStrings.xml><?xml version="1.0" encoding="utf-8"?>
<sst xmlns="http://schemas.openxmlformats.org/spreadsheetml/2006/main" count="394" uniqueCount="155">
  <si>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</si>
  <si>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</si>
  <si>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</si>
  <si>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</si>
  <si>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</si>
  <si>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</si>
  <si>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</si>
  <si>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</si>
  <si>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</si>
  <si>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</si>
  <si>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</si>
  <si>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</si>
  <si>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</si>
  <si>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</si>
  <si>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</si>
  <si>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</si>
  <si>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Інші заходи з розвитку фізичної культури та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</si>
  <si>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</si>
  <si>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</si>
  <si>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</si>
  <si>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</si>
  <si>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</si>
  <si>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
Закон України  Про фізичну культуру і спорт № 770-ХХУ від 18.06.1999р.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
Закон України "Про Державний бюджет України на 2017 рік" від 22.12.2016 №1801-VIII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</si>
  <si>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</si>
  <si>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</si>
  <si>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</si>
  <si>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</si>
  <si>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</si>
  <si>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</si>
  <si>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</si>
  <si>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</si>
  <si>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</si>
  <si>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</si>
  <si>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</si>
  <si>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</si>
  <si>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</si>
  <si>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</si>
  <si>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Сприяння діяльності закладів фізичної культури і спорту та організацій фізкультурно- спортивної спрямованості</t>
  </si>
  <si>
    <t>Заохочення видатних спортсменів,тренерів та діячів фізичної культури і спорту регіону</t>
  </si>
  <si>
    <t>1. Забезпечення складання і надання кошторисної, звітної, фінансової документації, фінансування установ фізичної культури і спорту згідно з затвердженими  кошторисами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</si>
  <si>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</si>
  <si>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</si>
  <si>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</si>
  <si>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</si>
  <si>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</si>
  <si>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Підтримка спорту вищих досягнень та організацій, які здійснюють фізкультурно-спортивну діяльність в регіоні</t>
  </si>
  <si>
    <t>Міська програма "Фізична культура і спорт"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</si>
  <si>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</si>
  <si>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</si>
  <si>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</si>
  <si>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</si>
  <si>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</si>
  <si>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</si>
  <si>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</si>
  <si>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 закладів фізичної культури і спорту,організацій  фізкультурно- спортивної спрямованості ГО ММ ФОК "Вікторія",яким  надаєтся фінансова підримка з бюджету</t>
  </si>
  <si>
    <t>од.</t>
  </si>
  <si>
    <t>звітність установ</t>
  </si>
  <si>
    <t>Кількість  закладів фізичної культури і спорту,організацій  фізкультурно- спортивної спрямованості  ГО МБК "Миколаїв",яким  надаєтся фінансова підримка з бюджету</t>
  </si>
  <si>
    <t>у тому числі:</t>
  </si>
  <si>
    <t>-</t>
  </si>
  <si>
    <t>навчально-тренувальні збори</t>
  </si>
  <si>
    <t>змагання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</si>
  <si>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МБК "Миколаїв" ,що отримують фінансову підтримку з бюджету.</t>
  </si>
  <si>
    <t xml:space="preserve">навчально - тренувальні збори 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</si>
  <si>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ММ ФОК "Вікторія", що отримують фінансову підтримку з бюджету.</t>
  </si>
  <si>
    <t xml:space="preserve">змагання  </t>
  </si>
  <si>
    <t>осіб</t>
  </si>
  <si>
    <t xml:space="preserve">Кількість осіб, які займаются в закладах фізичної культуриі спорту,організаціях фізкультурно-спортивної спрямованості ГО МБК "Миколаїв",що отримують фінансову підтримку з бюджету  </t>
  </si>
  <si>
    <t>Кількість осіб, які займаются в закладах фізичної культуриі спорту,організаціях фізкультурно-спортивної спрямованості ГО ММ ФОК "Вікторія",що отримують фінансову підтримку з бюджету</t>
  </si>
  <si>
    <t>продукту</t>
  </si>
  <si>
    <t>людино-дні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</si>
  <si>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ГО МБК "Миколаїв", які отримують фінансову підтримку з бюджету 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</si>
  <si>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спрямованостіГО ММ ФОК "Вікторія", які отримують фінансову підтримку з бюджету </t>
  </si>
  <si>
    <t>ефективності</t>
  </si>
  <si>
    <t xml:space="preserve"> Середній розмір фінансової підтримки одному закладу фізичної культури і спорту,організації фізкультурно-спортивної псрямованості ГО ММ ФОК "Вікторія",що отримують фінансову підтримку з бюджету </t>
  </si>
  <si>
    <t>грн</t>
  </si>
  <si>
    <t>розрахунок</t>
  </si>
  <si>
    <t xml:space="preserve">Середній розмір фінансової підтримки одному закладу фізичної культури і спорту,організації фізкультурно-спортивної псрямованості ГО МБК "Миколаїв",що отримують фінансову підтримку з бюджету  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</si>
  <si>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ММ ФОК "Вікторія",що отримують фінансову підтримку з бюджету 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</si>
  <si>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МБК "Миколаїв,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</si>
  <si>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</t>
  </si>
  <si>
    <t>якості</t>
  </si>
  <si>
    <t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</t>
  </si>
  <si>
    <t>%</t>
  </si>
  <si>
    <t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ГО ММ ФОК "Вікторія", що отримують фінансову підтримку з бюджету</t>
  </si>
  <si>
    <t>Кількість винагород,що виплачують щомісяця</t>
  </si>
  <si>
    <t>Кількість винагород,що виплачують одноразово</t>
  </si>
  <si>
    <t xml:space="preserve">Кількість отримувачів щомісячних винагород (спортсмени,тренери,видатні діячі) </t>
  </si>
  <si>
    <t xml:space="preserve">Кількість отримувачів одноразових винагород </t>
  </si>
  <si>
    <t xml:space="preserve">Середній розмір одноразових винагород для одного отримувача (спортсмени,тренери,видатні диячі)  </t>
  </si>
  <si>
    <t>Середній розмір щомісячних винагород для одного отримувача( спортсмени,тренери,видатні діячі)</t>
  </si>
  <si>
    <t xml:space="preserve">Динаміка ** кількість отримувачів одноразовой винагороди  (спортсмени,тренери,видатні діячі),порівняно з минулим роком </t>
  </si>
  <si>
    <t xml:space="preserve">Динаміка ** кількість отримувачів щомісячной винагороди (спортсмени,тренери,видатні діячі),порівняно з минулим роком  </t>
  </si>
  <si>
    <t>Кількість штатних одиниць</t>
  </si>
  <si>
    <t>шт.од</t>
  </si>
  <si>
    <t>штатний розпис</t>
  </si>
  <si>
    <t>кількість  закладів фізичної культури і спорту, які обслуговує централізована бухгалтерія кількість рахунків</t>
  </si>
  <si>
    <t xml:space="preserve">кількість складених звітів,особових рахунків </t>
  </si>
  <si>
    <t>середні витрати на забезпечення однієї штатної ставки (одиниці)</t>
  </si>
  <si>
    <t xml:space="preserve">кількість рахунків,звітів на одну штатну ставку(одиницю) </t>
  </si>
  <si>
    <t>кількість установ,закладів,організацій сфери фізичної культури і спорту, які обслуговує одна штатна одиниця</t>
  </si>
  <si>
    <t xml:space="preserve">Динаміка кількості закладів,установ організацій сфери фізичної культури і спорту,складених звітів ,особових рахунків,які обслуговує і складає центральна бухгалтерія,порівняно з минулим роком  </t>
  </si>
  <si>
    <t xml:space="preserve">обсяг видатків на енегрозберегаючі заходи </t>
  </si>
  <si>
    <t>тис.грн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</si>
  <si>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</si>
  <si>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</si>
  <si>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</si>
  <si>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</si>
  <si>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</si>
  <si>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</si>
  <si>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</si>
  <si>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</si>
  <si>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</si>
  <si>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</si>
  <si>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</si>
  <si>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</si>
  <si>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</si>
  <si>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</si>
  <si>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</si>
  <si>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</si>
  <si>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</si>
  <si>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</si>
  <si>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</si>
  <si>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</si>
  <si>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</si>
  <si>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</si>
  <si>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</si>
  <si>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</si>
  <si>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Здійснення заходів/реалізація проектів з енергозбереження. </t>
  </si>
  <si>
    <t>Здійснення фізкультурно-масової роботи серед населення, підтримка спотру вищих досягнень та заходи з регіонального розвитку фізичної культури і спорту</t>
  </si>
  <si>
    <t>Підтримка 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</si>
  <si>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</si>
  <si>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</si>
  <si>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</si>
  <si>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</si>
  <si>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</si>
  <si>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</si>
  <si>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Кількість  закладів фізичної культури і спорту,організацій  фізкультурно- спортивної спрямованості ГС МФК "Миколаїв",яким  надаєтся фінансова підримка з бюджету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</si>
  <si>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ГС МФК "Миколаїв", що отримують фінансову підтримку з бюджету.</t>
  </si>
  <si>
    <t>Кількість осіб, які займаются в закладах фізичної культуриі спорту,організаціях фізкультурно-спортивної спрямованості ГС  МФК "Миколаїв"",що отримують фінансову підтримку з бюджету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</si>
  <si>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ГС МФК "Миколаїв", які отримують фінансову підтримку з бюджету  </t>
  </si>
  <si>
    <t>Середній розмір фінансової підтримки одному закладу фізичної культури і спорту,організації фізкультурно-спортивної псрямованості ГС МФК "Миколаїв",що отримують фінансову підтримку з бюджету</t>
  </si>
  <si>
    <t>Середні витрати на одну особу,яка займается в закладах фізичної культури і спорту,організаціях фізкультурно- спортивної спрямованості ГС МФК "Миколаїв",що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</si>
  <si>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ГС  МФК "Миколаїв", 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</si>
  <si>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</t>
  </si>
  <si>
    <t>Середні витрати на проведення одного  спортивного заходу (у розрізі їх видів) 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</t>
  </si>
  <si>
    <t xml:space="preserve"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ГО ММ  ФОК "Вікторія", що отримують фінансову підтримку з бюджету 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</si>
  <si>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ГО МБК "Миколаїв", що отримують фінансову підтримку з бюджету 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</si>
  <si>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 ГС МФК "Миколаїв", що отримують фінансову підтримку з бюджету </t>
  </si>
  <si>
    <t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МБК "Миколаїв", що отримують фінансову підтримку з бюджету, порівняно з минулим роком</t>
  </si>
  <si>
    <t xml:space="preserve"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ГС МФК "Миколаїв", що отримують фінансову підтримку з бюджету, порівняно з минулим роком </t>
  </si>
  <si>
    <t>Обсяг бюджетних призначень/бюджетних асигнувань  -  9759,358 тис.гривень, у тому числі загального фонду -  9699,358 тис.гривень та спеціального фонду - 60 тис.гривень</t>
  </si>
  <si>
    <t>Рішення Миколаївської міської ради № 30/1  від 06 грудня  2017 року "Про внесення змін до рішення міської ради від 23.12.2016 № 13/26 "Про міський бюджет міста Миколаєва на 2017 рік"</t>
  </si>
  <si>
    <t xml:space="preserve">Департамент фінансів Миколаївської міської ради
     13.12.2017                              № 111  /    </t>
  </si>
  <si>
    <t xml:space="preserve">Середні витрати на проведення одного людино-дня спортивного заходу (у розрізі їх видів) закладами фізичної культури і спорту, організаціями фізкультурно-спортивної спрямованості ГС МФК "Миколаїв", що отримують фінансову підтримку з бюджету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</si>
</sst>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&quot;    &quot;"/>
    <numFmt numFmtId="181" formatCode="0.000"/>
    <numFmt numFmtId="182" formatCode="0&quot;     &quot;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80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80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" fontId="0" fillId="34" borderId="13" xfId="0" applyNumberFormat="1" applyFont="1" applyFill="1" applyBorder="1" applyAlignment="1">
      <alignment horizontal="left"/>
    </xf>
    <xf numFmtId="180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 wrapText="1"/>
    </xf>
    <xf numFmtId="182" fontId="6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4" borderId="0" xfId="0" applyFont="1" applyFill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181" fontId="45" fillId="0" borderId="0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181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right" vertical="center" wrapText="1"/>
    </xf>
    <xf numFmtId="181" fontId="0" fillId="34" borderId="13" xfId="0" applyNumberFormat="1" applyFont="1" applyFill="1" applyBorder="1" applyAlignment="1">
      <alignment horizontal="right" vertical="center" wrapText="1"/>
    </xf>
    <xf numFmtId="0" fontId="0" fillId="34" borderId="13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81" fontId="0" fillId="0" borderId="16" xfId="0" applyNumberFormat="1" applyFont="1" applyBorder="1" applyAlignment="1">
      <alignment horizontal="right" vertical="center" wrapText="1"/>
    </xf>
    <xf numFmtId="181" fontId="0" fillId="0" borderId="17" xfId="0" applyNumberFormat="1" applyFont="1" applyBorder="1" applyAlignment="1">
      <alignment horizontal="righ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left" vertical="center" wrapText="1"/>
    </xf>
    <xf numFmtId="181" fontId="0" fillId="34" borderId="13" xfId="0" applyNumberFormat="1" applyFont="1" applyFill="1" applyBorder="1" applyAlignment="1">
      <alignment horizontal="right" vertical="center" wrapText="1"/>
    </xf>
    <xf numFmtId="0" fontId="6" fillId="34" borderId="16" xfId="0" applyNumberFormat="1" applyFont="1" applyFill="1" applyBorder="1" applyAlignment="1">
      <alignment horizontal="right" vertical="center" wrapText="1"/>
    </xf>
    <xf numFmtId="181" fontId="6" fillId="34" borderId="13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181" fontId="0" fillId="0" borderId="16" xfId="0" applyNumberFormat="1" applyFont="1" applyBorder="1" applyAlignment="1">
      <alignment horizontal="right" vertical="center" wrapText="1"/>
    </xf>
    <xf numFmtId="181" fontId="6" fillId="0" borderId="16" xfId="0" applyNumberFormat="1" applyFont="1" applyBorder="1" applyAlignment="1">
      <alignment horizontal="right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181" fontId="0" fillId="35" borderId="16" xfId="0" applyNumberFormat="1" applyFont="1" applyFill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81" fontId="6" fillId="35" borderId="16" xfId="0" applyNumberFormat="1" applyFont="1" applyFill="1" applyBorder="1" applyAlignment="1">
      <alignment horizontal="right" vertical="center" wrapText="1"/>
    </xf>
    <xf numFmtId="181" fontId="0" fillId="34" borderId="16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81" fontId="0" fillId="34" borderId="16" xfId="0" applyNumberFormat="1" applyFont="1" applyFill="1" applyBorder="1" applyAlignment="1">
      <alignment horizontal="right" vertical="center" wrapText="1"/>
    </xf>
    <xf numFmtId="181" fontId="0" fillId="34" borderId="1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10"/>
  <sheetViews>
    <sheetView tabSelected="1" view="pageBreakPreview" zoomScaleSheetLayoutView="100" workbookViewId="0" topLeftCell="A1">
      <selection activeCell="G30" sqref="G3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51" t="s">
        <v>3</v>
      </c>
      <c r="N6" s="151"/>
      <c r="O6" s="151"/>
      <c r="P6" s="151"/>
      <c r="Q6" s="151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52" t="s">
        <v>4</v>
      </c>
      <c r="N7" s="152"/>
      <c r="O7" s="152"/>
      <c r="P7" s="152"/>
      <c r="Q7" s="152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51" t="s">
        <v>5</v>
      </c>
      <c r="N9" s="151"/>
      <c r="O9" s="151"/>
      <c r="P9" s="151"/>
      <c r="Q9" s="151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52" t="s">
        <v>153</v>
      </c>
      <c r="N10" s="152"/>
      <c r="O10" s="152"/>
      <c r="P10" s="152"/>
      <c r="Q10" s="152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53" t="s">
        <v>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5.75" customHeight="1">
      <c r="A14" s="154" t="s">
        <v>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8" spans="1:17" ht="11.25" customHeight="1">
      <c r="A18" s="4" t="s">
        <v>8</v>
      </c>
      <c r="B18" s="141">
        <v>1300000</v>
      </c>
      <c r="C18" s="141"/>
      <c r="D18"/>
      <c r="E18" s="143" t="s">
        <v>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11.25" customHeight="1">
      <c r="A19"/>
      <c r="B19" s="66" t="s">
        <v>10</v>
      </c>
      <c r="C19" s="66"/>
      <c r="D19"/>
      <c r="E19" s="140" t="s">
        <v>11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1" spans="1:17" ht="11.25" customHeight="1">
      <c r="A21" s="4" t="s">
        <v>12</v>
      </c>
      <c r="B21" s="141">
        <v>1310000</v>
      </c>
      <c r="C21" s="141"/>
      <c r="D21"/>
      <c r="E21" s="143" t="s">
        <v>13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17" ht="11.25" customHeight="1">
      <c r="A22"/>
      <c r="B22" s="66" t="s">
        <v>10</v>
      </c>
      <c r="C22" s="66"/>
      <c r="D22"/>
      <c r="E22" s="140" t="s">
        <v>14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4" spans="1:17" ht="11.25" customHeight="1">
      <c r="A24" s="4" t="s">
        <v>15</v>
      </c>
      <c r="B24" s="141">
        <v>1315060</v>
      </c>
      <c r="C24" s="141"/>
      <c r="D24"/>
      <c r="E24" s="142"/>
      <c r="F24" s="142"/>
      <c r="G24"/>
      <c r="H24" s="143" t="s">
        <v>16</v>
      </c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11.25" customHeight="1">
      <c r="A25"/>
      <c r="B25" s="66" t="s">
        <v>10</v>
      </c>
      <c r="C25" s="66"/>
      <c r="D25"/>
      <c r="E25" s="6" t="s">
        <v>17</v>
      </c>
      <c r="F25" s="7">
        <v>1</v>
      </c>
      <c r="G25"/>
      <c r="H25" s="140" t="s">
        <v>18</v>
      </c>
      <c r="I25" s="140"/>
      <c r="J25" s="140"/>
      <c r="K25" s="140"/>
      <c r="L25" s="140"/>
      <c r="M25" s="140"/>
      <c r="N25" s="140"/>
      <c r="O25" s="140"/>
      <c r="P25" s="140"/>
      <c r="Q25" s="140"/>
    </row>
    <row r="27" spans="1:17" s="41" customFormat="1" ht="11.25" customHeight="1">
      <c r="A27" s="40" t="s">
        <v>19</v>
      </c>
      <c r="B27" s="130" t="s">
        <v>151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9" spans="1:17" ht="11.25" customHeight="1">
      <c r="A29" s="8" t="s">
        <v>20</v>
      </c>
      <c r="B29" s="131" t="s">
        <v>21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1" spans="1:17" ht="102" customHeight="1">
      <c r="A31"/>
      <c r="B31" s="132" t="s">
        <v>22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7" ht="11.25">
      <c r="B32" s="49" t="s">
        <v>132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2:17" s="30" customFormat="1" ht="25.5" customHeight="1">
      <c r="B33" s="144" t="s">
        <v>133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ht="11.25">
      <c r="B34" s="49" t="s">
        <v>134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2:17" ht="11.25">
      <c r="B35" s="49" t="s">
        <v>135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2:17" ht="11.25">
      <c r="B36" s="49" t="s">
        <v>136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1.25">
      <c r="B37" s="49" t="s">
        <v>152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1.25" customHeight="1">
      <c r="A38" s="4" t="s">
        <v>23</v>
      </c>
      <c r="B38" s="133" t="s">
        <v>24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13.5" customHeight="1">
      <c r="A39" s="10"/>
      <c r="B39" s="134" t="s">
        <v>129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</row>
    <row r="41" spans="1:17" ht="11.25" customHeight="1">
      <c r="A41" s="4" t="s">
        <v>25</v>
      </c>
      <c r="B41" s="4" t="s">
        <v>26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1.25" customHeight="1" thickBot="1">
      <c r="A42" s="136" t="s">
        <v>27</v>
      </c>
      <c r="B42" s="136"/>
      <c r="C42" s="11" t="s">
        <v>28</v>
      </c>
      <c r="D42" s="11" t="s">
        <v>29</v>
      </c>
      <c r="E42" s="137" t="s">
        <v>30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ht="21.75" customHeight="1">
      <c r="A43" s="122"/>
      <c r="B43" s="122"/>
      <c r="C43" s="13">
        <v>1315062</v>
      </c>
      <c r="D43" s="14">
        <v>810</v>
      </c>
      <c r="E43" s="148" t="s">
        <v>130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0"/>
    </row>
    <row r="44" spans="1:17" ht="11.25" customHeight="1">
      <c r="A44" s="122"/>
      <c r="B44" s="122"/>
      <c r="C44" s="13">
        <v>1315063</v>
      </c>
      <c r="D44" s="14">
        <v>810</v>
      </c>
      <c r="E44" s="145" t="s">
        <v>131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7"/>
    </row>
    <row r="46" spans="1:17" ht="11.25" customHeight="1">
      <c r="A46" s="4" t="s">
        <v>31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" t="s">
        <v>32</v>
      </c>
    </row>
    <row r="47" spans="1:17" ht="11.25" customHeight="1">
      <c r="A47" s="126" t="s">
        <v>27</v>
      </c>
      <c r="B47" s="126"/>
      <c r="C47" s="128" t="s">
        <v>28</v>
      </c>
      <c r="D47" s="128" t="s">
        <v>29</v>
      </c>
      <c r="E47" s="76" t="s">
        <v>33</v>
      </c>
      <c r="F47" s="76"/>
      <c r="G47" s="76"/>
      <c r="H47" s="76"/>
      <c r="I47" s="76"/>
      <c r="J47" s="76"/>
      <c r="K47" s="76"/>
      <c r="L47" s="76" t="s">
        <v>34</v>
      </c>
      <c r="M47" s="76"/>
      <c r="N47" s="76" t="s">
        <v>35</v>
      </c>
      <c r="O47" s="76"/>
      <c r="P47" s="138" t="s">
        <v>36</v>
      </c>
      <c r="Q47" s="138"/>
    </row>
    <row r="48" spans="1:17" ht="11.25" customHeight="1">
      <c r="A48" s="74"/>
      <c r="B48" s="127"/>
      <c r="C48" s="129"/>
      <c r="D48" s="129"/>
      <c r="E48" s="68"/>
      <c r="F48" s="75"/>
      <c r="G48" s="75"/>
      <c r="H48" s="75"/>
      <c r="I48" s="75"/>
      <c r="J48" s="75"/>
      <c r="K48" s="75"/>
      <c r="L48" s="68"/>
      <c r="M48" s="75"/>
      <c r="N48" s="68"/>
      <c r="O48" s="75"/>
      <c r="P48" s="129"/>
      <c r="Q48" s="139"/>
    </row>
    <row r="49" spans="1:17" ht="11.25" customHeight="1">
      <c r="A49" s="61">
        <v>1</v>
      </c>
      <c r="B49" s="61"/>
      <c r="C49" s="12">
        <v>2</v>
      </c>
      <c r="D49" s="12">
        <v>3</v>
      </c>
      <c r="E49" s="115">
        <v>4</v>
      </c>
      <c r="F49" s="115"/>
      <c r="G49" s="115"/>
      <c r="H49" s="115"/>
      <c r="I49" s="115"/>
      <c r="J49" s="115"/>
      <c r="K49" s="115"/>
      <c r="L49" s="115">
        <v>5</v>
      </c>
      <c r="M49" s="115"/>
      <c r="N49" s="115">
        <v>6</v>
      </c>
      <c r="O49" s="115"/>
      <c r="P49" s="70">
        <v>7</v>
      </c>
      <c r="Q49" s="70"/>
    </row>
    <row r="50" spans="1:17" ht="21.75" customHeight="1">
      <c r="A50" s="122"/>
      <c r="B50" s="122"/>
      <c r="C50" s="13">
        <v>1315062</v>
      </c>
      <c r="D50" s="14">
        <v>810</v>
      </c>
      <c r="E50" s="123" t="s">
        <v>130</v>
      </c>
      <c r="F50" s="123"/>
      <c r="G50" s="123"/>
      <c r="H50" s="123"/>
      <c r="I50" s="123"/>
      <c r="J50" s="123"/>
      <c r="K50" s="123"/>
      <c r="L50" s="124">
        <f>L51+L52</f>
        <v>7803.263999999999</v>
      </c>
      <c r="M50" s="124"/>
      <c r="N50" s="94"/>
      <c r="O50" s="94"/>
      <c r="P50" s="95">
        <f>L50</f>
        <v>7803.263999999999</v>
      </c>
      <c r="Q50" s="95"/>
    </row>
    <row r="51" spans="1:17" s="33" customFormat="1" ht="21.75" customHeight="1">
      <c r="A51" s="119">
        <v>2</v>
      </c>
      <c r="B51" s="119"/>
      <c r="C51" s="31">
        <v>1315062</v>
      </c>
      <c r="D51" s="32">
        <v>810</v>
      </c>
      <c r="E51" s="42" t="s">
        <v>38</v>
      </c>
      <c r="F51" s="42"/>
      <c r="G51" s="42"/>
      <c r="H51" s="42"/>
      <c r="I51" s="42"/>
      <c r="J51" s="42"/>
      <c r="K51" s="42"/>
      <c r="L51" s="125">
        <f>420-3.6</f>
        <v>416.4</v>
      </c>
      <c r="M51" s="125"/>
      <c r="N51" s="121"/>
      <c r="O51" s="121"/>
      <c r="P51" s="110">
        <f>L51</f>
        <v>416.4</v>
      </c>
      <c r="Q51" s="110"/>
    </row>
    <row r="52" spans="1:17" s="33" customFormat="1" ht="27" customHeight="1">
      <c r="A52" s="119">
        <v>3</v>
      </c>
      <c r="B52" s="119"/>
      <c r="C52" s="31">
        <v>1315062</v>
      </c>
      <c r="D52" s="32">
        <v>810</v>
      </c>
      <c r="E52" s="42" t="s">
        <v>37</v>
      </c>
      <c r="F52" s="42"/>
      <c r="G52" s="42"/>
      <c r="H52" s="42"/>
      <c r="I52" s="42"/>
      <c r="J52" s="42"/>
      <c r="K52" s="42"/>
      <c r="L52" s="120">
        <f>3469.245+400+17.619+3500</f>
        <v>7386.864</v>
      </c>
      <c r="M52" s="120"/>
      <c r="N52" s="121"/>
      <c r="O52" s="121"/>
      <c r="P52" s="110">
        <f>L52+N52</f>
        <v>7386.864</v>
      </c>
      <c r="Q52" s="110"/>
    </row>
    <row r="53" spans="1:17" ht="11.25" customHeight="1">
      <c r="A53" s="122"/>
      <c r="B53" s="122"/>
      <c r="C53" s="13">
        <v>1315063</v>
      </c>
      <c r="D53" s="14">
        <v>810</v>
      </c>
      <c r="E53" s="123" t="s">
        <v>131</v>
      </c>
      <c r="F53" s="123"/>
      <c r="G53" s="123"/>
      <c r="H53" s="123"/>
      <c r="I53" s="123"/>
      <c r="J53" s="123"/>
      <c r="K53" s="123"/>
      <c r="L53" s="118">
        <v>1896.094</v>
      </c>
      <c r="M53" s="118"/>
      <c r="N53" s="118">
        <v>60</v>
      </c>
      <c r="O53" s="118"/>
      <c r="P53" s="95">
        <v>1956.094</v>
      </c>
      <c r="Q53" s="95"/>
    </row>
    <row r="54" spans="1:17" ht="21.75" customHeight="1">
      <c r="A54" s="116">
        <v>1</v>
      </c>
      <c r="B54" s="116"/>
      <c r="C54" s="15">
        <v>1315063</v>
      </c>
      <c r="D54" s="16">
        <v>810</v>
      </c>
      <c r="E54" s="52" t="s">
        <v>39</v>
      </c>
      <c r="F54" s="52"/>
      <c r="G54" s="52"/>
      <c r="H54" s="52"/>
      <c r="I54" s="52"/>
      <c r="J54" s="52"/>
      <c r="K54" s="52"/>
      <c r="L54" s="117">
        <v>1894.844</v>
      </c>
      <c r="M54" s="117"/>
      <c r="N54" s="59"/>
      <c r="O54" s="59"/>
      <c r="P54" s="58">
        <v>1894.844</v>
      </c>
      <c r="Q54" s="58"/>
    </row>
    <row r="55" spans="1:17" ht="11.25" customHeight="1">
      <c r="A55" s="116">
        <v>2</v>
      </c>
      <c r="B55" s="116"/>
      <c r="C55" s="15">
        <v>1315063</v>
      </c>
      <c r="D55" s="16">
        <v>810</v>
      </c>
      <c r="E55" s="52" t="s">
        <v>40</v>
      </c>
      <c r="F55" s="52"/>
      <c r="G55" s="52"/>
      <c r="H55" s="52"/>
      <c r="I55" s="52"/>
      <c r="J55" s="52"/>
      <c r="K55" s="52"/>
      <c r="L55" s="117">
        <v>1.25</v>
      </c>
      <c r="M55" s="117"/>
      <c r="N55" s="59"/>
      <c r="O55" s="59"/>
      <c r="P55" s="58">
        <v>1.25</v>
      </c>
      <c r="Q55" s="58"/>
    </row>
    <row r="56" spans="1:17" ht="11.25" customHeight="1">
      <c r="A56" s="116">
        <v>3</v>
      </c>
      <c r="B56" s="116"/>
      <c r="C56" s="15">
        <v>1315063</v>
      </c>
      <c r="D56" s="16">
        <v>810</v>
      </c>
      <c r="E56" s="52" t="s">
        <v>41</v>
      </c>
      <c r="F56" s="52"/>
      <c r="G56" s="52"/>
      <c r="H56" s="52"/>
      <c r="I56" s="52"/>
      <c r="J56" s="52"/>
      <c r="K56" s="52"/>
      <c r="L56" s="59"/>
      <c r="M56" s="59"/>
      <c r="N56" s="117">
        <v>60</v>
      </c>
      <c r="O56" s="117"/>
      <c r="P56" s="58">
        <v>60</v>
      </c>
      <c r="Q56" s="58"/>
    </row>
    <row r="57" spans="1:17" ht="11.25" customHeight="1">
      <c r="A57" s="71" t="s">
        <v>42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118">
        <f>L50+L53</f>
        <v>9699.358</v>
      </c>
      <c r="M57" s="118"/>
      <c r="N57" s="118">
        <v>60</v>
      </c>
      <c r="O57" s="118"/>
      <c r="P57" s="95">
        <f>P50+P53</f>
        <v>9759.358</v>
      </c>
      <c r="Q57" s="95"/>
    </row>
    <row r="59" spans="1:17" ht="11.25" customHeight="1">
      <c r="A59" s="4" t="s">
        <v>43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" t="s">
        <v>32</v>
      </c>
    </row>
    <row r="60" spans="1:17" ht="21.75" customHeight="1">
      <c r="A60" s="73" t="s">
        <v>44</v>
      </c>
      <c r="B60" s="73"/>
      <c r="C60" s="73"/>
      <c r="D60" s="73"/>
      <c r="E60" s="73"/>
      <c r="F60" s="73"/>
      <c r="G60" s="73"/>
      <c r="H60" s="73"/>
      <c r="I60" s="73"/>
      <c r="J60" s="73"/>
      <c r="K60" s="18" t="s">
        <v>28</v>
      </c>
      <c r="L60" s="79" t="s">
        <v>34</v>
      </c>
      <c r="M60" s="79"/>
      <c r="N60" s="79" t="s">
        <v>35</v>
      </c>
      <c r="O60" s="79"/>
      <c r="P60" s="113" t="s">
        <v>36</v>
      </c>
      <c r="Q60" s="113"/>
    </row>
    <row r="61" spans="1:17" ht="11.25" customHeight="1" thickBot="1">
      <c r="A61" s="114">
        <v>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2">
        <v>2</v>
      </c>
      <c r="L61" s="115">
        <v>3</v>
      </c>
      <c r="M61" s="115"/>
      <c r="N61" s="115">
        <v>4</v>
      </c>
      <c r="O61" s="115"/>
      <c r="P61" s="70">
        <v>5</v>
      </c>
      <c r="Q61" s="70"/>
    </row>
    <row r="62" spans="1:17" s="33" customFormat="1" ht="21.75" customHeight="1">
      <c r="A62" s="109" t="s">
        <v>45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37">
        <v>1315062</v>
      </c>
      <c r="L62" s="110">
        <f>L50</f>
        <v>7803.263999999999</v>
      </c>
      <c r="M62" s="110"/>
      <c r="N62" s="111"/>
      <c r="O62" s="111"/>
      <c r="P62" s="112">
        <f>L62</f>
        <v>7803.263999999999</v>
      </c>
      <c r="Q62" s="112"/>
    </row>
    <row r="63" spans="1:17" ht="11.25" customHeight="1">
      <c r="A63" s="52" t="s">
        <v>46</v>
      </c>
      <c r="B63" s="52"/>
      <c r="C63" s="52"/>
      <c r="D63" s="52"/>
      <c r="E63" s="52"/>
      <c r="F63" s="52"/>
      <c r="G63" s="52"/>
      <c r="H63" s="52"/>
      <c r="I63" s="52"/>
      <c r="J63" s="52"/>
      <c r="K63" s="19" t="s">
        <v>47</v>
      </c>
      <c r="L63" s="58">
        <f>L62</f>
        <v>7803.263999999999</v>
      </c>
      <c r="M63" s="58"/>
      <c r="N63" s="59"/>
      <c r="O63" s="60"/>
      <c r="P63" s="58">
        <f>L62</f>
        <v>7803.263999999999</v>
      </c>
      <c r="Q63" s="58"/>
    </row>
    <row r="64" spans="1:17" ht="11.25" customHeight="1">
      <c r="A64" s="94" t="s">
        <v>42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58">
        <f>L62</f>
        <v>7803.263999999999</v>
      </c>
      <c r="M64" s="58"/>
      <c r="N64" s="94"/>
      <c r="O64" s="94"/>
      <c r="P64" s="95">
        <f>L62</f>
        <v>7803.263999999999</v>
      </c>
      <c r="Q64" s="95"/>
    </row>
    <row r="66" spans="1:17" ht="11.25" customHeight="1">
      <c r="A66" s="4" t="s">
        <v>48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1.25" customHeight="1">
      <c r="A67" s="96" t="s">
        <v>27</v>
      </c>
      <c r="B67" s="96"/>
      <c r="C67" s="99" t="s">
        <v>28</v>
      </c>
      <c r="D67" s="101" t="s">
        <v>49</v>
      </c>
      <c r="E67" s="101"/>
      <c r="F67" s="101"/>
      <c r="G67" s="101"/>
      <c r="H67" s="101"/>
      <c r="I67" s="101"/>
      <c r="J67" s="101"/>
      <c r="K67" s="101"/>
      <c r="L67" s="104" t="s">
        <v>50</v>
      </c>
      <c r="M67" s="104" t="s">
        <v>51</v>
      </c>
      <c r="N67" s="104"/>
      <c r="O67" s="104"/>
      <c r="P67" s="106" t="s">
        <v>52</v>
      </c>
      <c r="Q67" s="106"/>
    </row>
    <row r="68" spans="1:17" ht="11.25" customHeight="1">
      <c r="A68" s="97"/>
      <c r="B68" s="98"/>
      <c r="C68" s="100"/>
      <c r="D68" s="102"/>
      <c r="E68" s="103"/>
      <c r="F68" s="103"/>
      <c r="G68" s="103"/>
      <c r="H68" s="103"/>
      <c r="I68" s="103"/>
      <c r="J68" s="103"/>
      <c r="K68" s="103"/>
      <c r="L68" s="105"/>
      <c r="M68" s="102"/>
      <c r="N68" s="103"/>
      <c r="O68" s="98"/>
      <c r="P68" s="107"/>
      <c r="Q68" s="108"/>
    </row>
    <row r="69" spans="1:17" ht="11.25" customHeight="1">
      <c r="A69" s="61">
        <v>1</v>
      </c>
      <c r="B69" s="61"/>
      <c r="C69" s="12">
        <v>2</v>
      </c>
      <c r="D69" s="62">
        <v>3</v>
      </c>
      <c r="E69" s="62"/>
      <c r="F69" s="62"/>
      <c r="G69" s="62"/>
      <c r="H69" s="62"/>
      <c r="I69" s="62"/>
      <c r="J69" s="62"/>
      <c r="K69" s="62"/>
      <c r="L69" s="12">
        <v>4</v>
      </c>
      <c r="M69" s="62">
        <v>5</v>
      </c>
      <c r="N69" s="62"/>
      <c r="O69" s="62"/>
      <c r="P69" s="70">
        <v>6</v>
      </c>
      <c r="Q69" s="70"/>
    </row>
    <row r="70" spans="1:17" ht="21.75" customHeight="1">
      <c r="A70" s="81"/>
      <c r="B70" s="81"/>
      <c r="C70" s="21"/>
      <c r="D70" s="82" t="s">
        <v>130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ht="21.75" customHeight="1">
      <c r="A71" s="56">
        <v>2</v>
      </c>
      <c r="B71" s="56"/>
      <c r="C71" s="13">
        <v>1315062</v>
      </c>
      <c r="D71" s="57" t="s">
        <v>38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ht="21.75" customHeight="1">
      <c r="A72" s="51" t="s">
        <v>53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6.5" customHeight="1">
      <c r="A73" s="22">
        <v>1</v>
      </c>
      <c r="B73" s="23"/>
      <c r="C73" s="15">
        <v>1315062</v>
      </c>
      <c r="D73" s="52" t="s">
        <v>85</v>
      </c>
      <c r="E73" s="52"/>
      <c r="F73" s="52"/>
      <c r="G73" s="52"/>
      <c r="H73" s="52"/>
      <c r="I73" s="52"/>
      <c r="J73" s="52"/>
      <c r="K73" s="52"/>
      <c r="L73" s="24" t="s">
        <v>55</v>
      </c>
      <c r="M73" s="53" t="s">
        <v>56</v>
      </c>
      <c r="N73" s="53"/>
      <c r="O73" s="53"/>
      <c r="P73" s="54">
        <v>27</v>
      </c>
      <c r="Q73" s="54"/>
    </row>
    <row r="74" spans="1:17" ht="18" customHeight="1">
      <c r="A74" s="22">
        <v>2</v>
      </c>
      <c r="B74" s="23"/>
      <c r="C74" s="15">
        <v>1315062</v>
      </c>
      <c r="D74" s="52" t="s">
        <v>86</v>
      </c>
      <c r="E74" s="52"/>
      <c r="F74" s="52"/>
      <c r="G74" s="52"/>
      <c r="H74" s="52"/>
      <c r="I74" s="52"/>
      <c r="J74" s="52"/>
      <c r="K74" s="52"/>
      <c r="L74" s="24" t="s">
        <v>55</v>
      </c>
      <c r="M74" s="53" t="s">
        <v>56</v>
      </c>
      <c r="N74" s="53"/>
      <c r="O74" s="53"/>
      <c r="P74" s="54">
        <v>5</v>
      </c>
      <c r="Q74" s="54"/>
    </row>
    <row r="75" spans="1:17" ht="14.25" customHeight="1">
      <c r="A75" s="51" t="s">
        <v>69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15.75" customHeight="1">
      <c r="A76" s="22">
        <v>1</v>
      </c>
      <c r="B76" s="23"/>
      <c r="C76" s="15">
        <v>1315062</v>
      </c>
      <c r="D76" s="52" t="s">
        <v>87</v>
      </c>
      <c r="E76" s="52"/>
      <c r="F76" s="52"/>
      <c r="G76" s="52"/>
      <c r="H76" s="52"/>
      <c r="I76" s="52"/>
      <c r="J76" s="52"/>
      <c r="K76" s="52"/>
      <c r="L76" s="24" t="s">
        <v>66</v>
      </c>
      <c r="M76" s="53" t="s">
        <v>56</v>
      </c>
      <c r="N76" s="53"/>
      <c r="O76" s="53"/>
      <c r="P76" s="54">
        <v>27</v>
      </c>
      <c r="Q76" s="54"/>
    </row>
    <row r="77" spans="1:17" ht="21.75" customHeight="1">
      <c r="A77" s="22">
        <v>2</v>
      </c>
      <c r="B77" s="23"/>
      <c r="C77" s="15">
        <v>1315062</v>
      </c>
      <c r="D77" s="52" t="s">
        <v>88</v>
      </c>
      <c r="E77" s="52"/>
      <c r="F77" s="52"/>
      <c r="G77" s="52"/>
      <c r="H77" s="52"/>
      <c r="I77" s="52"/>
      <c r="J77" s="52"/>
      <c r="K77" s="52"/>
      <c r="L77" s="24" t="s">
        <v>66</v>
      </c>
      <c r="M77" s="53" t="s">
        <v>56</v>
      </c>
      <c r="N77" s="53"/>
      <c r="O77" s="53"/>
      <c r="P77" s="54">
        <v>12</v>
      </c>
      <c r="Q77" s="54"/>
    </row>
    <row r="78" spans="1:17" ht="21.75" customHeight="1">
      <c r="A78" s="51" t="s">
        <v>73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ht="21.75" customHeight="1">
      <c r="A79" s="22">
        <v>1</v>
      </c>
      <c r="B79" s="23"/>
      <c r="C79" s="15">
        <v>1315062</v>
      </c>
      <c r="D79" s="52" t="s">
        <v>89</v>
      </c>
      <c r="E79" s="52"/>
      <c r="F79" s="52"/>
      <c r="G79" s="52"/>
      <c r="H79" s="52"/>
      <c r="I79" s="52"/>
      <c r="J79" s="52"/>
      <c r="K79" s="52"/>
      <c r="L79" s="24" t="s">
        <v>75</v>
      </c>
      <c r="M79" s="53" t="s">
        <v>76</v>
      </c>
      <c r="N79" s="53"/>
      <c r="O79" s="53"/>
      <c r="P79" s="54">
        <v>1100</v>
      </c>
      <c r="Q79" s="54"/>
    </row>
    <row r="80" spans="1:17" ht="21.75" customHeight="1">
      <c r="A80" s="22">
        <v>2</v>
      </c>
      <c r="B80" s="23"/>
      <c r="C80" s="15">
        <v>1315062</v>
      </c>
      <c r="D80" s="52" t="s">
        <v>90</v>
      </c>
      <c r="E80" s="52"/>
      <c r="F80" s="52"/>
      <c r="G80" s="52"/>
      <c r="H80" s="52"/>
      <c r="I80" s="52"/>
      <c r="J80" s="52"/>
      <c r="K80" s="52"/>
      <c r="L80" s="24" t="s">
        <v>75</v>
      </c>
      <c r="M80" s="53" t="s">
        <v>76</v>
      </c>
      <c r="N80" s="53"/>
      <c r="O80" s="53"/>
      <c r="P80" s="54">
        <v>5000</v>
      </c>
      <c r="Q80" s="54"/>
    </row>
    <row r="81" spans="1:17" ht="21.75" customHeight="1">
      <c r="A81" s="51" t="s">
        <v>81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21.75" customHeight="1">
      <c r="A82" s="22">
        <v>1</v>
      </c>
      <c r="B82" s="23"/>
      <c r="C82" s="15">
        <v>1315062</v>
      </c>
      <c r="D82" s="52" t="s">
        <v>91</v>
      </c>
      <c r="E82" s="52"/>
      <c r="F82" s="52"/>
      <c r="G82" s="52"/>
      <c r="H82" s="52"/>
      <c r="I82" s="52"/>
      <c r="J82" s="52"/>
      <c r="K82" s="52"/>
      <c r="L82" s="24" t="s">
        <v>83</v>
      </c>
      <c r="M82" s="53" t="s">
        <v>76</v>
      </c>
      <c r="N82" s="53"/>
      <c r="O82" s="53"/>
      <c r="P82" s="54">
        <v>8</v>
      </c>
      <c r="Q82" s="54"/>
    </row>
    <row r="83" spans="1:17" ht="21.75" customHeight="1">
      <c r="A83" s="22">
        <v>2</v>
      </c>
      <c r="B83" s="23"/>
      <c r="C83" s="15">
        <v>1315062</v>
      </c>
      <c r="D83" s="52" t="s">
        <v>92</v>
      </c>
      <c r="E83" s="52"/>
      <c r="F83" s="52"/>
      <c r="G83" s="52"/>
      <c r="H83" s="52"/>
      <c r="I83" s="52"/>
      <c r="J83" s="52"/>
      <c r="K83" s="52"/>
      <c r="L83" s="24" t="s">
        <v>83</v>
      </c>
      <c r="M83" s="53" t="s">
        <v>76</v>
      </c>
      <c r="N83" s="53"/>
      <c r="O83" s="53"/>
      <c r="P83" s="54">
        <v>71</v>
      </c>
      <c r="Q83" s="54"/>
    </row>
    <row r="84" spans="1:17" ht="11.25" customHeight="1">
      <c r="A84" s="56">
        <v>3</v>
      </c>
      <c r="B84" s="56"/>
      <c r="C84" s="13">
        <v>1315062</v>
      </c>
      <c r="D84" s="57" t="s">
        <v>37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1.25" customHeight="1">
      <c r="A85" s="51" t="s">
        <v>53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ht="21.75" customHeight="1">
      <c r="A86" s="22">
        <v>1</v>
      </c>
      <c r="B86" s="23"/>
      <c r="C86" s="15">
        <v>1315062</v>
      </c>
      <c r="D86" s="52" t="s">
        <v>54</v>
      </c>
      <c r="E86" s="52"/>
      <c r="F86" s="52"/>
      <c r="G86" s="52"/>
      <c r="H86" s="52"/>
      <c r="I86" s="52"/>
      <c r="J86" s="52"/>
      <c r="K86" s="52"/>
      <c r="L86" s="24" t="s">
        <v>55</v>
      </c>
      <c r="M86" s="53" t="s">
        <v>56</v>
      </c>
      <c r="N86" s="53"/>
      <c r="O86" s="53"/>
      <c r="P86" s="54">
        <v>1</v>
      </c>
      <c r="Q86" s="54"/>
    </row>
    <row r="87" spans="1:17" ht="21.75" customHeight="1">
      <c r="A87" s="22">
        <v>2</v>
      </c>
      <c r="B87" s="23"/>
      <c r="C87" s="15">
        <v>1315062</v>
      </c>
      <c r="D87" s="93" t="s">
        <v>137</v>
      </c>
      <c r="E87" s="93"/>
      <c r="F87" s="93"/>
      <c r="G87" s="93"/>
      <c r="H87" s="93"/>
      <c r="I87" s="93"/>
      <c r="J87" s="93"/>
      <c r="K87" s="93"/>
      <c r="L87" s="24" t="s">
        <v>55</v>
      </c>
      <c r="M87" s="53" t="s">
        <v>56</v>
      </c>
      <c r="N87" s="53"/>
      <c r="O87" s="53"/>
      <c r="P87" s="54">
        <v>1</v>
      </c>
      <c r="Q87" s="54"/>
    </row>
    <row r="88" spans="1:17" ht="21.75" customHeight="1">
      <c r="A88" s="22">
        <v>3</v>
      </c>
      <c r="B88" s="23"/>
      <c r="C88" s="15">
        <v>1315062</v>
      </c>
      <c r="D88" s="52" t="s">
        <v>57</v>
      </c>
      <c r="E88" s="52"/>
      <c r="F88" s="52"/>
      <c r="G88" s="52"/>
      <c r="H88" s="52"/>
      <c r="I88" s="52"/>
      <c r="J88" s="52"/>
      <c r="K88" s="52"/>
      <c r="L88" s="24" t="s">
        <v>55</v>
      </c>
      <c r="M88" s="53" t="s">
        <v>56</v>
      </c>
      <c r="N88" s="53"/>
      <c r="O88" s="53"/>
      <c r="P88" s="54">
        <v>1</v>
      </c>
      <c r="Q88" s="54"/>
    </row>
    <row r="89" spans="1:17" ht="32.25" customHeight="1">
      <c r="A89" s="22">
        <v>4</v>
      </c>
      <c r="B89" s="23"/>
      <c r="C89" s="15">
        <v>1315062</v>
      </c>
      <c r="D89" s="52" t="s">
        <v>138</v>
      </c>
      <c r="E89" s="52"/>
      <c r="F89" s="52"/>
      <c r="G89" s="52"/>
      <c r="H89" s="52"/>
      <c r="I89" s="52"/>
      <c r="J89" s="52"/>
      <c r="K89" s="52"/>
      <c r="L89" s="24" t="s">
        <v>55</v>
      </c>
      <c r="M89" s="53" t="s">
        <v>56</v>
      </c>
      <c r="N89" s="53"/>
      <c r="O89" s="53"/>
      <c r="P89" s="54">
        <v>36</v>
      </c>
      <c r="Q89" s="54"/>
    </row>
    <row r="90" spans="1:17" ht="11.25" customHeight="1">
      <c r="A90" s="22">
        <v>5</v>
      </c>
      <c r="B90" s="23"/>
      <c r="C90" s="15">
        <v>1315062</v>
      </c>
      <c r="D90" s="52" t="s">
        <v>58</v>
      </c>
      <c r="E90" s="52"/>
      <c r="F90" s="52"/>
      <c r="G90" s="52"/>
      <c r="H90" s="52"/>
      <c r="I90" s="52"/>
      <c r="J90" s="52"/>
      <c r="K90" s="52"/>
      <c r="L90" s="24" t="s">
        <v>59</v>
      </c>
      <c r="M90" s="53" t="s">
        <v>56</v>
      </c>
      <c r="N90" s="53"/>
      <c r="O90" s="53"/>
      <c r="P90" s="83"/>
      <c r="Q90" s="83"/>
    </row>
    <row r="91" spans="1:17" ht="11.25" customHeight="1">
      <c r="A91" s="22">
        <v>6</v>
      </c>
      <c r="B91" s="23"/>
      <c r="C91" s="15">
        <v>1315062</v>
      </c>
      <c r="D91" s="52" t="s">
        <v>60</v>
      </c>
      <c r="E91" s="52"/>
      <c r="F91" s="52"/>
      <c r="G91" s="52"/>
      <c r="H91" s="52"/>
      <c r="I91" s="52"/>
      <c r="J91" s="52"/>
      <c r="K91" s="52"/>
      <c r="L91" s="24" t="s">
        <v>55</v>
      </c>
      <c r="M91" s="53" t="s">
        <v>56</v>
      </c>
      <c r="N91" s="53"/>
      <c r="O91" s="53"/>
      <c r="P91" s="54">
        <v>11</v>
      </c>
      <c r="Q91" s="54"/>
    </row>
    <row r="92" spans="1:17" ht="11.25" customHeight="1">
      <c r="A92" s="22">
        <v>7</v>
      </c>
      <c r="B92" s="23"/>
      <c r="C92" s="15">
        <v>1315062</v>
      </c>
      <c r="D92" s="52" t="s">
        <v>61</v>
      </c>
      <c r="E92" s="52"/>
      <c r="F92" s="52"/>
      <c r="G92" s="52"/>
      <c r="H92" s="52"/>
      <c r="I92" s="52"/>
      <c r="J92" s="52"/>
      <c r="K92" s="52"/>
      <c r="L92" s="24" t="s">
        <v>55</v>
      </c>
      <c r="M92" s="53" t="s">
        <v>56</v>
      </c>
      <c r="N92" s="53"/>
      <c r="O92" s="53"/>
      <c r="P92" s="54">
        <v>25</v>
      </c>
      <c r="Q92" s="54"/>
    </row>
    <row r="93" spans="1:17" ht="32.25" customHeight="1">
      <c r="A93" s="22">
        <v>8</v>
      </c>
      <c r="B93" s="23"/>
      <c r="C93" s="15">
        <v>1315062</v>
      </c>
      <c r="D93" s="52" t="s">
        <v>62</v>
      </c>
      <c r="E93" s="52"/>
      <c r="F93" s="52"/>
      <c r="G93" s="52"/>
      <c r="H93" s="52"/>
      <c r="I93" s="52"/>
      <c r="J93" s="52"/>
      <c r="K93" s="52"/>
      <c r="L93" s="24" t="s">
        <v>55</v>
      </c>
      <c r="M93" s="53" t="s">
        <v>56</v>
      </c>
      <c r="N93" s="53"/>
      <c r="O93" s="53"/>
      <c r="P93" s="54">
        <v>33</v>
      </c>
      <c r="Q93" s="54"/>
    </row>
    <row r="94" spans="1:17" ht="11.25" customHeight="1">
      <c r="A94" s="22">
        <v>9</v>
      </c>
      <c r="B94" s="23"/>
      <c r="C94" s="15">
        <v>1315062</v>
      </c>
      <c r="D94" s="52" t="s">
        <v>58</v>
      </c>
      <c r="E94" s="52"/>
      <c r="F94" s="52"/>
      <c r="G94" s="52"/>
      <c r="H94" s="52"/>
      <c r="I94" s="52"/>
      <c r="J94" s="52"/>
      <c r="K94" s="52"/>
      <c r="L94" s="24" t="s">
        <v>59</v>
      </c>
      <c r="M94" s="53" t="s">
        <v>56</v>
      </c>
      <c r="N94" s="53"/>
      <c r="O94" s="53"/>
      <c r="P94" s="83"/>
      <c r="Q94" s="83"/>
    </row>
    <row r="95" spans="1:17" ht="11.25" customHeight="1">
      <c r="A95" s="22">
        <v>10</v>
      </c>
      <c r="B95" s="23"/>
      <c r="C95" s="15">
        <v>1315062</v>
      </c>
      <c r="D95" s="52" t="s">
        <v>63</v>
      </c>
      <c r="E95" s="52"/>
      <c r="F95" s="52"/>
      <c r="G95" s="52"/>
      <c r="H95" s="52"/>
      <c r="I95" s="52"/>
      <c r="J95" s="52"/>
      <c r="K95" s="52"/>
      <c r="L95" s="24" t="s">
        <v>55</v>
      </c>
      <c r="M95" s="53" t="s">
        <v>56</v>
      </c>
      <c r="N95" s="53"/>
      <c r="O95" s="53"/>
      <c r="P95" s="54">
        <v>23</v>
      </c>
      <c r="Q95" s="54"/>
    </row>
    <row r="96" spans="1:17" ht="11.25" customHeight="1">
      <c r="A96" s="22">
        <v>11</v>
      </c>
      <c r="B96" s="23"/>
      <c r="C96" s="15">
        <v>1315062</v>
      </c>
      <c r="D96" s="52" t="s">
        <v>61</v>
      </c>
      <c r="E96" s="52"/>
      <c r="F96" s="52"/>
      <c r="G96" s="52"/>
      <c r="H96" s="52"/>
      <c r="I96" s="52"/>
      <c r="J96" s="52"/>
      <c r="K96" s="52"/>
      <c r="L96" s="24" t="s">
        <v>55</v>
      </c>
      <c r="M96" s="53" t="s">
        <v>56</v>
      </c>
      <c r="N96" s="53"/>
      <c r="O96" s="53"/>
      <c r="P96" s="54">
        <v>13</v>
      </c>
      <c r="Q96" s="54"/>
    </row>
    <row r="97" spans="1:17" ht="32.25" customHeight="1">
      <c r="A97" s="22">
        <v>12</v>
      </c>
      <c r="B97" s="23"/>
      <c r="C97" s="15">
        <v>1315062</v>
      </c>
      <c r="D97" s="52" t="s">
        <v>64</v>
      </c>
      <c r="E97" s="52"/>
      <c r="F97" s="52"/>
      <c r="G97" s="52"/>
      <c r="H97" s="52"/>
      <c r="I97" s="52"/>
      <c r="J97" s="52"/>
      <c r="K97" s="52"/>
      <c r="L97" s="24" t="s">
        <v>55</v>
      </c>
      <c r="M97" s="53" t="s">
        <v>56</v>
      </c>
      <c r="N97" s="53"/>
      <c r="O97" s="53"/>
      <c r="P97" s="54">
        <v>26</v>
      </c>
      <c r="Q97" s="54"/>
    </row>
    <row r="98" spans="1:17" ht="11.25" customHeight="1">
      <c r="A98" s="22">
        <v>13</v>
      </c>
      <c r="B98" s="23"/>
      <c r="C98" s="15">
        <v>1315062</v>
      </c>
      <c r="D98" s="52" t="s">
        <v>58</v>
      </c>
      <c r="E98" s="52"/>
      <c r="F98" s="52"/>
      <c r="G98" s="52"/>
      <c r="H98" s="52"/>
      <c r="I98" s="52"/>
      <c r="J98" s="52"/>
      <c r="K98" s="52"/>
      <c r="L98" s="24" t="s">
        <v>59</v>
      </c>
      <c r="M98" s="53" t="s">
        <v>56</v>
      </c>
      <c r="N98" s="53"/>
      <c r="O98" s="53"/>
      <c r="P98" s="83"/>
      <c r="Q98" s="83"/>
    </row>
    <row r="99" spans="1:17" ht="11.25" customHeight="1">
      <c r="A99" s="22">
        <v>14</v>
      </c>
      <c r="B99" s="23"/>
      <c r="C99" s="15">
        <v>1315062</v>
      </c>
      <c r="D99" s="52" t="s">
        <v>65</v>
      </c>
      <c r="E99" s="52"/>
      <c r="F99" s="52"/>
      <c r="G99" s="52"/>
      <c r="H99" s="52"/>
      <c r="I99" s="52"/>
      <c r="J99" s="52"/>
      <c r="K99" s="52"/>
      <c r="L99" s="24" t="s">
        <v>55</v>
      </c>
      <c r="M99" s="53" t="s">
        <v>56</v>
      </c>
      <c r="N99" s="53"/>
      <c r="O99" s="53"/>
      <c r="P99" s="54">
        <v>26</v>
      </c>
      <c r="Q99" s="54"/>
    </row>
    <row r="100" spans="1:17" ht="21.75" customHeight="1">
      <c r="A100" s="22">
        <v>15</v>
      </c>
      <c r="B100" s="23"/>
      <c r="C100" s="15">
        <v>1315062</v>
      </c>
      <c r="D100" s="93" t="s">
        <v>139</v>
      </c>
      <c r="E100" s="93"/>
      <c r="F100" s="93"/>
      <c r="G100" s="93"/>
      <c r="H100" s="93"/>
      <c r="I100" s="93"/>
      <c r="J100" s="93"/>
      <c r="K100" s="93"/>
      <c r="L100" s="24" t="s">
        <v>66</v>
      </c>
      <c r="M100" s="53" t="s">
        <v>56</v>
      </c>
      <c r="N100" s="53"/>
      <c r="O100" s="53"/>
      <c r="P100" s="54">
        <v>195</v>
      </c>
      <c r="Q100" s="54"/>
    </row>
    <row r="101" spans="1:17" ht="21.75" customHeight="1">
      <c r="A101" s="22">
        <v>16</v>
      </c>
      <c r="B101" s="23"/>
      <c r="C101" s="15">
        <v>1315062</v>
      </c>
      <c r="D101" s="52" t="s">
        <v>67</v>
      </c>
      <c r="E101" s="52"/>
      <c r="F101" s="52"/>
      <c r="G101" s="52"/>
      <c r="H101" s="52"/>
      <c r="I101" s="52"/>
      <c r="J101" s="52"/>
      <c r="K101" s="52"/>
      <c r="L101" s="24" t="s">
        <v>66</v>
      </c>
      <c r="M101" s="53" t="s">
        <v>56</v>
      </c>
      <c r="N101" s="53"/>
      <c r="O101" s="53"/>
      <c r="P101" s="54">
        <v>25</v>
      </c>
      <c r="Q101" s="54"/>
    </row>
    <row r="102" spans="1:17" ht="21.75" customHeight="1">
      <c r="A102" s="22">
        <v>17</v>
      </c>
      <c r="B102" s="23"/>
      <c r="C102" s="15">
        <v>1315062</v>
      </c>
      <c r="D102" s="52" t="s">
        <v>68</v>
      </c>
      <c r="E102" s="52"/>
      <c r="F102" s="52"/>
      <c r="G102" s="52"/>
      <c r="H102" s="52"/>
      <c r="I102" s="52"/>
      <c r="J102" s="52"/>
      <c r="K102" s="52"/>
      <c r="L102" s="24" t="s">
        <v>66</v>
      </c>
      <c r="M102" s="53" t="s">
        <v>56</v>
      </c>
      <c r="N102" s="53"/>
      <c r="O102" s="53"/>
      <c r="P102" s="54">
        <v>17</v>
      </c>
      <c r="Q102" s="54"/>
    </row>
    <row r="103" spans="1:17" ht="11.25" customHeight="1">
      <c r="A103" s="51" t="s">
        <v>69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 ht="32.25" customHeight="1">
      <c r="A104" s="22">
        <v>1</v>
      </c>
      <c r="B104" s="23"/>
      <c r="C104" s="31">
        <v>1315062</v>
      </c>
      <c r="D104" s="42" t="s">
        <v>140</v>
      </c>
      <c r="E104" s="42"/>
      <c r="F104" s="42"/>
      <c r="G104" s="42"/>
      <c r="H104" s="42"/>
      <c r="I104" s="42"/>
      <c r="J104" s="42"/>
      <c r="K104" s="42"/>
      <c r="L104" s="36" t="s">
        <v>70</v>
      </c>
      <c r="M104" s="48" t="s">
        <v>56</v>
      </c>
      <c r="N104" s="48"/>
      <c r="O104" s="48"/>
      <c r="P104" s="84">
        <f>P106+P107</f>
        <v>9184</v>
      </c>
      <c r="Q104" s="84"/>
    </row>
    <row r="105" spans="1:17" ht="11.25" customHeight="1">
      <c r="A105" s="22">
        <v>2</v>
      </c>
      <c r="B105" s="23"/>
      <c r="C105" s="31">
        <v>1315062</v>
      </c>
      <c r="D105" s="42" t="s">
        <v>58</v>
      </c>
      <c r="E105" s="42"/>
      <c r="F105" s="42"/>
      <c r="G105" s="42"/>
      <c r="H105" s="42"/>
      <c r="I105" s="42"/>
      <c r="J105" s="42"/>
      <c r="K105" s="42"/>
      <c r="L105" s="36" t="s">
        <v>59</v>
      </c>
      <c r="M105" s="48" t="s">
        <v>56</v>
      </c>
      <c r="N105" s="48"/>
      <c r="O105" s="48"/>
      <c r="P105" s="85"/>
      <c r="Q105" s="85"/>
    </row>
    <row r="106" spans="1:17" ht="11.25" customHeight="1">
      <c r="A106" s="22">
        <v>3</v>
      </c>
      <c r="B106" s="23"/>
      <c r="C106" s="31">
        <v>1315062</v>
      </c>
      <c r="D106" s="42" t="s">
        <v>60</v>
      </c>
      <c r="E106" s="42"/>
      <c r="F106" s="42"/>
      <c r="G106" s="42"/>
      <c r="H106" s="42"/>
      <c r="I106" s="42"/>
      <c r="J106" s="42"/>
      <c r="K106" s="42"/>
      <c r="L106" s="36" t="s">
        <v>70</v>
      </c>
      <c r="M106" s="48" t="s">
        <v>56</v>
      </c>
      <c r="N106" s="48"/>
      <c r="O106" s="48"/>
      <c r="P106" s="84">
        <f>112+684</f>
        <v>796</v>
      </c>
      <c r="Q106" s="84"/>
    </row>
    <row r="107" spans="1:17" ht="11.25" customHeight="1">
      <c r="A107" s="22">
        <v>4</v>
      </c>
      <c r="B107" s="23"/>
      <c r="C107" s="31">
        <v>1315062</v>
      </c>
      <c r="D107" s="42" t="s">
        <v>61</v>
      </c>
      <c r="E107" s="42"/>
      <c r="F107" s="42"/>
      <c r="G107" s="42"/>
      <c r="H107" s="42"/>
      <c r="I107" s="42"/>
      <c r="J107" s="42"/>
      <c r="K107" s="42"/>
      <c r="L107" s="36" t="s">
        <v>70</v>
      </c>
      <c r="M107" s="48" t="s">
        <v>56</v>
      </c>
      <c r="N107" s="48"/>
      <c r="O107" s="48"/>
      <c r="P107" s="84">
        <f>2160+6228</f>
        <v>8388</v>
      </c>
      <c r="Q107" s="84"/>
    </row>
    <row r="108" spans="1:17" ht="32.25" customHeight="1">
      <c r="A108" s="22">
        <v>5</v>
      </c>
      <c r="B108" s="23"/>
      <c r="C108" s="31">
        <v>1315062</v>
      </c>
      <c r="D108" s="42" t="s">
        <v>71</v>
      </c>
      <c r="E108" s="42"/>
      <c r="F108" s="42"/>
      <c r="G108" s="42"/>
      <c r="H108" s="42"/>
      <c r="I108" s="42"/>
      <c r="J108" s="42"/>
      <c r="K108" s="42"/>
      <c r="L108" s="36" t="s">
        <v>70</v>
      </c>
      <c r="M108" s="48" t="s">
        <v>56</v>
      </c>
      <c r="N108" s="48"/>
      <c r="O108" s="48"/>
      <c r="P108" s="84">
        <f>P110+P111</f>
        <v>5130</v>
      </c>
      <c r="Q108" s="84"/>
    </row>
    <row r="109" spans="1:17" ht="11.25" customHeight="1">
      <c r="A109" s="22">
        <v>6</v>
      </c>
      <c r="B109" s="23"/>
      <c r="C109" s="15">
        <v>1315062</v>
      </c>
      <c r="D109" s="52" t="s">
        <v>58</v>
      </c>
      <c r="E109" s="52"/>
      <c r="F109" s="52"/>
      <c r="G109" s="52"/>
      <c r="H109" s="52"/>
      <c r="I109" s="52"/>
      <c r="J109" s="52"/>
      <c r="K109" s="52"/>
      <c r="L109" s="24" t="s">
        <v>59</v>
      </c>
      <c r="M109" s="53" t="s">
        <v>56</v>
      </c>
      <c r="N109" s="53"/>
      <c r="O109" s="53"/>
      <c r="P109" s="83"/>
      <c r="Q109" s="83"/>
    </row>
    <row r="110" spans="1:17" ht="11.25" customHeight="1">
      <c r="A110" s="22">
        <v>7</v>
      </c>
      <c r="B110" s="23"/>
      <c r="C110" s="15">
        <v>1315062</v>
      </c>
      <c r="D110" s="52" t="s">
        <v>60</v>
      </c>
      <c r="E110" s="52"/>
      <c r="F110" s="52"/>
      <c r="G110" s="52"/>
      <c r="H110" s="52"/>
      <c r="I110" s="52"/>
      <c r="J110" s="52"/>
      <c r="K110" s="52"/>
      <c r="L110" s="24" t="s">
        <v>70</v>
      </c>
      <c r="M110" s="53" t="s">
        <v>56</v>
      </c>
      <c r="N110" s="53"/>
      <c r="O110" s="53"/>
      <c r="P110" s="54">
        <f>3150+320</f>
        <v>3470</v>
      </c>
      <c r="Q110" s="54"/>
    </row>
    <row r="111" spans="1:17" ht="11.25" customHeight="1">
      <c r="A111" s="22">
        <v>8</v>
      </c>
      <c r="B111" s="23"/>
      <c r="C111" s="15">
        <v>1315062</v>
      </c>
      <c r="D111" s="52" t="s">
        <v>61</v>
      </c>
      <c r="E111" s="52"/>
      <c r="F111" s="52"/>
      <c r="G111" s="52"/>
      <c r="H111" s="52"/>
      <c r="I111" s="52"/>
      <c r="J111" s="52"/>
      <c r="K111" s="52"/>
      <c r="L111" s="24" t="s">
        <v>70</v>
      </c>
      <c r="M111" s="53" t="s">
        <v>56</v>
      </c>
      <c r="N111" s="53"/>
      <c r="O111" s="53"/>
      <c r="P111" s="54">
        <f>1500+160</f>
        <v>1660</v>
      </c>
      <c r="Q111" s="54"/>
    </row>
    <row r="112" spans="1:17" ht="32.25" customHeight="1">
      <c r="A112" s="22">
        <v>9</v>
      </c>
      <c r="B112" s="23"/>
      <c r="C112" s="15">
        <v>1315062</v>
      </c>
      <c r="D112" s="52" t="s">
        <v>72</v>
      </c>
      <c r="E112" s="52"/>
      <c r="F112" s="52"/>
      <c r="G112" s="52"/>
      <c r="H112" s="52"/>
      <c r="I112" s="52"/>
      <c r="J112" s="52"/>
      <c r="K112" s="52"/>
      <c r="L112" s="24" t="s">
        <v>70</v>
      </c>
      <c r="M112" s="53" t="s">
        <v>56</v>
      </c>
      <c r="N112" s="53"/>
      <c r="O112" s="53"/>
      <c r="P112" s="54">
        <v>1326</v>
      </c>
      <c r="Q112" s="54"/>
    </row>
    <row r="113" spans="1:17" ht="11.25" customHeight="1">
      <c r="A113" s="22">
        <v>10</v>
      </c>
      <c r="B113" s="23"/>
      <c r="C113" s="15">
        <v>1315062</v>
      </c>
      <c r="D113" s="52" t="s">
        <v>58</v>
      </c>
      <c r="E113" s="52"/>
      <c r="F113" s="52"/>
      <c r="G113" s="52"/>
      <c r="H113" s="52"/>
      <c r="I113" s="52"/>
      <c r="J113" s="52"/>
      <c r="K113" s="52"/>
      <c r="L113" s="24" t="s">
        <v>59</v>
      </c>
      <c r="M113" s="53" t="s">
        <v>56</v>
      </c>
      <c r="N113" s="53"/>
      <c r="O113" s="53"/>
      <c r="P113" s="83"/>
      <c r="Q113" s="83"/>
    </row>
    <row r="114" spans="1:17" ht="11.25" customHeight="1">
      <c r="A114" s="22">
        <v>11</v>
      </c>
      <c r="B114" s="23"/>
      <c r="C114" s="15">
        <v>1315062</v>
      </c>
      <c r="D114" s="52" t="s">
        <v>61</v>
      </c>
      <c r="E114" s="52"/>
      <c r="F114" s="52"/>
      <c r="G114" s="52"/>
      <c r="H114" s="52"/>
      <c r="I114" s="52"/>
      <c r="J114" s="52"/>
      <c r="K114" s="52"/>
      <c r="L114" s="24" t="s">
        <v>70</v>
      </c>
      <c r="M114" s="53" t="s">
        <v>56</v>
      </c>
      <c r="N114" s="53"/>
      <c r="O114" s="53"/>
      <c r="P114" s="54">
        <v>1326</v>
      </c>
      <c r="Q114" s="54"/>
    </row>
    <row r="115" spans="1:17" ht="11.25" customHeight="1">
      <c r="A115" s="51" t="s">
        <v>73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32.25" customHeight="1">
      <c r="A116" s="22">
        <v>1</v>
      </c>
      <c r="B116" s="23"/>
      <c r="C116" s="15">
        <v>1315062</v>
      </c>
      <c r="D116" s="52" t="s">
        <v>74</v>
      </c>
      <c r="E116" s="52"/>
      <c r="F116" s="52"/>
      <c r="G116" s="52"/>
      <c r="H116" s="52"/>
      <c r="I116" s="52"/>
      <c r="J116" s="52"/>
      <c r="K116" s="52"/>
      <c r="L116" s="24" t="s">
        <v>75</v>
      </c>
      <c r="M116" s="53" t="s">
        <v>76</v>
      </c>
      <c r="N116" s="53"/>
      <c r="O116" s="53"/>
      <c r="P116" s="84">
        <v>546864</v>
      </c>
      <c r="Q116" s="84"/>
    </row>
    <row r="117" spans="1:19" ht="32.25" customHeight="1">
      <c r="A117" s="22">
        <v>2</v>
      </c>
      <c r="B117" s="23"/>
      <c r="C117" s="15">
        <v>1315062</v>
      </c>
      <c r="D117" s="52" t="s">
        <v>77</v>
      </c>
      <c r="E117" s="52"/>
      <c r="F117" s="52"/>
      <c r="G117" s="52"/>
      <c r="H117" s="52"/>
      <c r="I117" s="52"/>
      <c r="J117" s="52"/>
      <c r="K117" s="52"/>
      <c r="L117" s="24" t="s">
        <v>75</v>
      </c>
      <c r="M117" s="53" t="s">
        <v>76</v>
      </c>
      <c r="N117" s="53"/>
      <c r="O117" s="53"/>
      <c r="P117" s="84">
        <f>500000+1000000</f>
        <v>1500000</v>
      </c>
      <c r="Q117" s="84"/>
      <c r="R117" s="55">
        <f>P116+P117+P118</f>
        <v>7386864</v>
      </c>
      <c r="S117" s="55"/>
    </row>
    <row r="118" spans="1:17" s="33" customFormat="1" ht="21.75" customHeight="1">
      <c r="A118" s="34">
        <v>3</v>
      </c>
      <c r="B118" s="35"/>
      <c r="C118" s="31">
        <v>1315062</v>
      </c>
      <c r="D118" s="93" t="s">
        <v>141</v>
      </c>
      <c r="E118" s="93"/>
      <c r="F118" s="93"/>
      <c r="G118" s="93"/>
      <c r="H118" s="93"/>
      <c r="I118" s="93"/>
      <c r="J118" s="93"/>
      <c r="K118" s="93"/>
      <c r="L118" s="36" t="s">
        <v>75</v>
      </c>
      <c r="M118" s="48" t="s">
        <v>76</v>
      </c>
      <c r="N118" s="48"/>
      <c r="O118" s="48"/>
      <c r="P118" s="84">
        <f>2840000+2500000</f>
        <v>5340000</v>
      </c>
      <c r="Q118" s="84"/>
    </row>
    <row r="119" spans="1:18" ht="32.25" customHeight="1">
      <c r="A119" s="22">
        <v>4</v>
      </c>
      <c r="B119" s="23"/>
      <c r="C119" s="15">
        <v>1315062</v>
      </c>
      <c r="D119" s="52" t="s">
        <v>78</v>
      </c>
      <c r="E119" s="52"/>
      <c r="F119" s="52"/>
      <c r="G119" s="52"/>
      <c r="H119" s="52"/>
      <c r="I119" s="52"/>
      <c r="J119" s="52"/>
      <c r="K119" s="52"/>
      <c r="L119" s="24" t="s">
        <v>75</v>
      </c>
      <c r="M119" s="53" t="s">
        <v>76</v>
      </c>
      <c r="N119" s="53"/>
      <c r="O119" s="53"/>
      <c r="P119" s="54">
        <f>P116/P102</f>
        <v>32168.470588235294</v>
      </c>
      <c r="Q119" s="54"/>
      <c r="R119" s="38"/>
    </row>
    <row r="120" spans="1:18" ht="21.75" customHeight="1">
      <c r="A120" s="22">
        <v>5</v>
      </c>
      <c r="B120" s="23"/>
      <c r="C120" s="15">
        <v>1315062</v>
      </c>
      <c r="D120" s="93" t="s">
        <v>142</v>
      </c>
      <c r="E120" s="93"/>
      <c r="F120" s="93"/>
      <c r="G120" s="93"/>
      <c r="H120" s="93"/>
      <c r="I120" s="93"/>
      <c r="J120" s="93"/>
      <c r="K120" s="93"/>
      <c r="L120" s="24" t="s">
        <v>75</v>
      </c>
      <c r="M120" s="53" t="s">
        <v>76</v>
      </c>
      <c r="N120" s="53"/>
      <c r="O120" s="53"/>
      <c r="P120" s="54">
        <f>P118/P100</f>
        <v>27384.615384615383</v>
      </c>
      <c r="Q120" s="54"/>
      <c r="R120" s="39"/>
    </row>
    <row r="121" spans="1:18" ht="32.25" customHeight="1">
      <c r="A121" s="22">
        <v>6</v>
      </c>
      <c r="B121" s="23"/>
      <c r="C121" s="15">
        <v>1315062</v>
      </c>
      <c r="D121" s="52" t="s">
        <v>79</v>
      </c>
      <c r="E121" s="52"/>
      <c r="F121" s="52"/>
      <c r="G121" s="52"/>
      <c r="H121" s="52"/>
      <c r="I121" s="52"/>
      <c r="J121" s="52"/>
      <c r="K121" s="52"/>
      <c r="L121" s="24" t="s">
        <v>75</v>
      </c>
      <c r="M121" s="53" t="s">
        <v>76</v>
      </c>
      <c r="N121" s="53"/>
      <c r="O121" s="53"/>
      <c r="P121" s="54">
        <f>P117/P101</f>
        <v>60000</v>
      </c>
      <c r="Q121" s="54"/>
      <c r="R121" s="39"/>
    </row>
    <row r="122" spans="1:17" ht="32.25" customHeight="1">
      <c r="A122" s="22">
        <v>7</v>
      </c>
      <c r="B122" s="23"/>
      <c r="C122" s="15">
        <v>1315062</v>
      </c>
      <c r="D122" s="52" t="s">
        <v>145</v>
      </c>
      <c r="E122" s="52"/>
      <c r="F122" s="52"/>
      <c r="G122" s="52"/>
      <c r="H122" s="52"/>
      <c r="I122" s="52"/>
      <c r="J122" s="52"/>
      <c r="K122" s="52"/>
      <c r="L122" s="24" t="s">
        <v>75</v>
      </c>
      <c r="M122" s="53" t="s">
        <v>76</v>
      </c>
      <c r="N122" s="53"/>
      <c r="O122" s="53"/>
      <c r="P122" s="54">
        <f>P124+P125</f>
        <v>10873</v>
      </c>
      <c r="Q122" s="54"/>
    </row>
    <row r="123" spans="1:17" ht="11.25" customHeight="1">
      <c r="A123" s="22">
        <v>8</v>
      </c>
      <c r="B123" s="23"/>
      <c r="C123" s="15">
        <v>1315062</v>
      </c>
      <c r="D123" s="52" t="s">
        <v>58</v>
      </c>
      <c r="E123" s="52"/>
      <c r="F123" s="52"/>
      <c r="G123" s="52"/>
      <c r="H123" s="52"/>
      <c r="I123" s="52"/>
      <c r="J123" s="52"/>
      <c r="K123" s="52"/>
      <c r="L123" s="24" t="s">
        <v>59</v>
      </c>
      <c r="M123" s="53" t="s">
        <v>76</v>
      </c>
      <c r="N123" s="53"/>
      <c r="O123" s="53"/>
      <c r="P123" s="83"/>
      <c r="Q123" s="83"/>
    </row>
    <row r="124" spans="1:17" ht="11.25" customHeight="1">
      <c r="A124" s="22">
        <v>9</v>
      </c>
      <c r="B124" s="23"/>
      <c r="C124" s="15">
        <v>1315062</v>
      </c>
      <c r="D124" s="52" t="s">
        <v>60</v>
      </c>
      <c r="E124" s="52"/>
      <c r="F124" s="52"/>
      <c r="G124" s="52"/>
      <c r="H124" s="52"/>
      <c r="I124" s="52"/>
      <c r="J124" s="52"/>
      <c r="K124" s="52"/>
      <c r="L124" s="24" t="s">
        <v>75</v>
      </c>
      <c r="M124" s="53" t="s">
        <v>76</v>
      </c>
      <c r="N124" s="53"/>
      <c r="O124" s="53"/>
      <c r="P124" s="92">
        <v>5040</v>
      </c>
      <c r="Q124" s="92"/>
    </row>
    <row r="125" spans="1:17" ht="11.25" customHeight="1">
      <c r="A125" s="22">
        <v>10</v>
      </c>
      <c r="B125" s="23"/>
      <c r="C125" s="15">
        <v>1315062</v>
      </c>
      <c r="D125" s="52" t="s">
        <v>61</v>
      </c>
      <c r="E125" s="52"/>
      <c r="F125" s="52"/>
      <c r="G125" s="52"/>
      <c r="H125" s="52"/>
      <c r="I125" s="52"/>
      <c r="J125" s="52"/>
      <c r="K125" s="52"/>
      <c r="L125" s="24" t="s">
        <v>75</v>
      </c>
      <c r="M125" s="53" t="s">
        <v>76</v>
      </c>
      <c r="N125" s="53"/>
      <c r="O125" s="53"/>
      <c r="P125" s="92">
        <v>5833</v>
      </c>
      <c r="Q125" s="92"/>
    </row>
    <row r="126" spans="1:17" ht="32.25" customHeight="1">
      <c r="A126" s="22">
        <v>11</v>
      </c>
      <c r="B126" s="23"/>
      <c r="C126" s="15">
        <v>1315062</v>
      </c>
      <c r="D126" s="52" t="s">
        <v>144</v>
      </c>
      <c r="E126" s="52"/>
      <c r="F126" s="52"/>
      <c r="G126" s="52"/>
      <c r="H126" s="52"/>
      <c r="I126" s="52"/>
      <c r="J126" s="52"/>
      <c r="K126" s="52"/>
      <c r="L126" s="24" t="s">
        <v>75</v>
      </c>
      <c r="M126" s="53" t="s">
        <v>76</v>
      </c>
      <c r="N126" s="53"/>
      <c r="O126" s="53"/>
      <c r="P126" s="54">
        <f>P128+P129</f>
        <v>140932.83000000002</v>
      </c>
      <c r="Q126" s="54"/>
    </row>
    <row r="127" spans="1:17" ht="11.25" customHeight="1">
      <c r="A127" s="22">
        <v>12</v>
      </c>
      <c r="B127" s="23"/>
      <c r="C127" s="15">
        <v>1315062</v>
      </c>
      <c r="D127" s="52" t="s">
        <v>58</v>
      </c>
      <c r="E127" s="52"/>
      <c r="F127" s="52"/>
      <c r="G127" s="52"/>
      <c r="H127" s="52"/>
      <c r="I127" s="52"/>
      <c r="J127" s="52"/>
      <c r="K127" s="52"/>
      <c r="L127" s="24" t="s">
        <v>59</v>
      </c>
      <c r="M127" s="53" t="s">
        <v>76</v>
      </c>
      <c r="N127" s="53"/>
      <c r="O127" s="53"/>
      <c r="P127" s="83"/>
      <c r="Q127" s="83"/>
    </row>
    <row r="128" spans="1:17" ht="11.25" customHeight="1">
      <c r="A128" s="22">
        <v>13</v>
      </c>
      <c r="B128" s="23"/>
      <c r="C128" s="15">
        <v>1315062</v>
      </c>
      <c r="D128" s="52" t="s">
        <v>60</v>
      </c>
      <c r="E128" s="52"/>
      <c r="F128" s="52"/>
      <c r="G128" s="52"/>
      <c r="H128" s="52"/>
      <c r="I128" s="52"/>
      <c r="J128" s="52"/>
      <c r="K128" s="52"/>
      <c r="L128" s="24" t="s">
        <v>75</v>
      </c>
      <c r="M128" s="53" t="s">
        <v>76</v>
      </c>
      <c r="N128" s="53"/>
      <c r="O128" s="53"/>
      <c r="P128" s="54">
        <f>99880</f>
        <v>99880</v>
      </c>
      <c r="Q128" s="54"/>
    </row>
    <row r="129" spans="1:17" ht="11.25" customHeight="1">
      <c r="A129" s="22">
        <v>14</v>
      </c>
      <c r="B129" s="23"/>
      <c r="C129" s="15">
        <v>1315062</v>
      </c>
      <c r="D129" s="52" t="s">
        <v>61</v>
      </c>
      <c r="E129" s="52"/>
      <c r="F129" s="52"/>
      <c r="G129" s="52"/>
      <c r="H129" s="52"/>
      <c r="I129" s="52"/>
      <c r="J129" s="52"/>
      <c r="K129" s="52"/>
      <c r="L129" s="24" t="s">
        <v>75</v>
      </c>
      <c r="M129" s="53" t="s">
        <v>76</v>
      </c>
      <c r="N129" s="53"/>
      <c r="O129" s="53"/>
      <c r="P129" s="54">
        <f>41052.83</f>
        <v>41052.83</v>
      </c>
      <c r="Q129" s="54"/>
    </row>
    <row r="130" spans="1:17" ht="32.25" customHeight="1">
      <c r="A130" s="22">
        <v>15</v>
      </c>
      <c r="B130" s="23"/>
      <c r="C130" s="15">
        <v>1315062</v>
      </c>
      <c r="D130" s="42" t="s">
        <v>143</v>
      </c>
      <c r="E130" s="42"/>
      <c r="F130" s="42"/>
      <c r="G130" s="42"/>
      <c r="H130" s="42"/>
      <c r="I130" s="42"/>
      <c r="J130" s="42"/>
      <c r="K130" s="42"/>
      <c r="L130" s="24" t="s">
        <v>75</v>
      </c>
      <c r="M130" s="53" t="s">
        <v>76</v>
      </c>
      <c r="N130" s="53"/>
      <c r="O130" s="53"/>
      <c r="P130" s="54">
        <f>P132+P133</f>
        <v>138429.8</v>
      </c>
      <c r="Q130" s="54"/>
    </row>
    <row r="131" spans="1:17" ht="11.25" customHeight="1">
      <c r="A131" s="22">
        <v>16</v>
      </c>
      <c r="B131" s="23"/>
      <c r="C131" s="15">
        <v>1315062</v>
      </c>
      <c r="D131" s="52" t="s">
        <v>58</v>
      </c>
      <c r="E131" s="52"/>
      <c r="F131" s="52"/>
      <c r="G131" s="52"/>
      <c r="H131" s="52"/>
      <c r="I131" s="52"/>
      <c r="J131" s="52"/>
      <c r="K131" s="52"/>
      <c r="L131" s="24" t="s">
        <v>59</v>
      </c>
      <c r="M131" s="53" t="s">
        <v>76</v>
      </c>
      <c r="N131" s="53"/>
      <c r="O131" s="53"/>
      <c r="P131" s="83"/>
      <c r="Q131" s="83"/>
    </row>
    <row r="132" spans="1:17" ht="11.25" customHeight="1">
      <c r="A132" s="22"/>
      <c r="B132" s="23"/>
      <c r="C132" s="15">
        <v>1315062</v>
      </c>
      <c r="D132" s="52" t="s">
        <v>60</v>
      </c>
      <c r="E132" s="86"/>
      <c r="F132" s="86"/>
      <c r="G132" s="86"/>
      <c r="H132" s="86"/>
      <c r="I132" s="86"/>
      <c r="J132" s="86"/>
      <c r="K132" s="87"/>
      <c r="L132" s="24" t="s">
        <v>75</v>
      </c>
      <c r="M132" s="53" t="s">
        <v>76</v>
      </c>
      <c r="N132" s="88"/>
      <c r="O132" s="89"/>
      <c r="P132" s="90">
        <f>107128.8</f>
        <v>107128.8</v>
      </c>
      <c r="Q132" s="91"/>
    </row>
    <row r="133" spans="1:17" ht="11.25" customHeight="1">
      <c r="A133" s="22">
        <v>17</v>
      </c>
      <c r="B133" s="23"/>
      <c r="C133" s="15">
        <v>1315062</v>
      </c>
      <c r="D133" s="52" t="s">
        <v>61</v>
      </c>
      <c r="E133" s="52"/>
      <c r="F133" s="52"/>
      <c r="G133" s="52"/>
      <c r="H133" s="52"/>
      <c r="I133" s="52"/>
      <c r="J133" s="52"/>
      <c r="K133" s="52"/>
      <c r="L133" s="24" t="s">
        <v>75</v>
      </c>
      <c r="M133" s="53" t="s">
        <v>76</v>
      </c>
      <c r="N133" s="53"/>
      <c r="O133" s="53"/>
      <c r="P133" s="54">
        <v>31301</v>
      </c>
      <c r="Q133" s="54"/>
    </row>
    <row r="134" spans="1:17" ht="32.25" customHeight="1">
      <c r="A134" s="22">
        <v>18</v>
      </c>
      <c r="B134" s="23"/>
      <c r="C134" s="15">
        <v>1315062</v>
      </c>
      <c r="D134" s="42" t="s">
        <v>146</v>
      </c>
      <c r="E134" s="42"/>
      <c r="F134" s="42"/>
      <c r="G134" s="42"/>
      <c r="H134" s="42"/>
      <c r="I134" s="42"/>
      <c r="J134" s="42"/>
      <c r="K134" s="42"/>
      <c r="L134" s="24" t="s">
        <v>75</v>
      </c>
      <c r="M134" s="53" t="s">
        <v>76</v>
      </c>
      <c r="N134" s="53"/>
      <c r="O134" s="53"/>
      <c r="P134" s="54">
        <f>P136+P137</f>
        <v>61.2</v>
      </c>
      <c r="Q134" s="54"/>
    </row>
    <row r="135" spans="1:17" ht="11.25" customHeight="1">
      <c r="A135" s="22">
        <v>19</v>
      </c>
      <c r="B135" s="23"/>
      <c r="C135" s="15">
        <v>1315062</v>
      </c>
      <c r="D135" s="52" t="s">
        <v>58</v>
      </c>
      <c r="E135" s="52"/>
      <c r="F135" s="52"/>
      <c r="G135" s="52"/>
      <c r="H135" s="52"/>
      <c r="I135" s="52"/>
      <c r="J135" s="52"/>
      <c r="K135" s="52"/>
      <c r="L135" s="24" t="s">
        <v>59</v>
      </c>
      <c r="M135" s="53" t="s">
        <v>76</v>
      </c>
      <c r="N135" s="53"/>
      <c r="O135" s="53"/>
      <c r="P135" s="83"/>
      <c r="Q135" s="83"/>
    </row>
    <row r="136" spans="1:17" ht="11.25" customHeight="1">
      <c r="A136" s="22">
        <v>20</v>
      </c>
      <c r="B136" s="23"/>
      <c r="C136" s="15">
        <v>1315062</v>
      </c>
      <c r="D136" s="52" t="s">
        <v>60</v>
      </c>
      <c r="E136" s="52"/>
      <c r="F136" s="52"/>
      <c r="G136" s="52"/>
      <c r="H136" s="52"/>
      <c r="I136" s="52"/>
      <c r="J136" s="52"/>
      <c r="K136" s="52"/>
      <c r="L136" s="24" t="s">
        <v>75</v>
      </c>
      <c r="M136" s="53" t="s">
        <v>76</v>
      </c>
      <c r="N136" s="53"/>
      <c r="O136" s="53"/>
      <c r="P136" s="54">
        <v>45</v>
      </c>
      <c r="Q136" s="54"/>
    </row>
    <row r="137" spans="1:17" ht="11.25" customHeight="1">
      <c r="A137" s="22">
        <v>21</v>
      </c>
      <c r="B137" s="23"/>
      <c r="C137" s="15">
        <v>1315062</v>
      </c>
      <c r="D137" s="52" t="s">
        <v>61</v>
      </c>
      <c r="E137" s="52"/>
      <c r="F137" s="52"/>
      <c r="G137" s="52"/>
      <c r="H137" s="52"/>
      <c r="I137" s="52"/>
      <c r="J137" s="52"/>
      <c r="K137" s="52"/>
      <c r="L137" s="24" t="s">
        <v>75</v>
      </c>
      <c r="M137" s="53" t="s">
        <v>76</v>
      </c>
      <c r="N137" s="53"/>
      <c r="O137" s="53"/>
      <c r="P137" s="54">
        <v>16.2</v>
      </c>
      <c r="Q137" s="54"/>
    </row>
    <row r="138" spans="1:17" ht="32.25" customHeight="1">
      <c r="A138" s="22">
        <v>22</v>
      </c>
      <c r="B138" s="23"/>
      <c r="C138" s="31">
        <v>1315062</v>
      </c>
      <c r="D138" s="42" t="s">
        <v>80</v>
      </c>
      <c r="E138" s="42"/>
      <c r="F138" s="42"/>
      <c r="G138" s="42"/>
      <c r="H138" s="42"/>
      <c r="I138" s="42"/>
      <c r="J138" s="42"/>
      <c r="K138" s="42"/>
      <c r="L138" s="36" t="s">
        <v>75</v>
      </c>
      <c r="M138" s="48" t="s">
        <v>76</v>
      </c>
      <c r="N138" s="48"/>
      <c r="O138" s="48"/>
      <c r="P138" s="84">
        <f>P140+P141</f>
        <v>3837.26</v>
      </c>
      <c r="Q138" s="84"/>
    </row>
    <row r="139" spans="1:17" ht="11.25" customHeight="1">
      <c r="A139" s="22">
        <v>23</v>
      </c>
      <c r="B139" s="23"/>
      <c r="C139" s="31">
        <v>1315062</v>
      </c>
      <c r="D139" s="42" t="s">
        <v>58</v>
      </c>
      <c r="E139" s="42"/>
      <c r="F139" s="42"/>
      <c r="G139" s="42"/>
      <c r="H139" s="42"/>
      <c r="I139" s="42"/>
      <c r="J139" s="42"/>
      <c r="K139" s="42"/>
      <c r="L139" s="36" t="s">
        <v>59</v>
      </c>
      <c r="M139" s="48" t="s">
        <v>76</v>
      </c>
      <c r="N139" s="48"/>
      <c r="O139" s="48"/>
      <c r="P139" s="85"/>
      <c r="Q139" s="85"/>
    </row>
    <row r="140" spans="1:17" ht="11.25" customHeight="1">
      <c r="A140" s="22">
        <v>24</v>
      </c>
      <c r="B140" s="23"/>
      <c r="C140" s="31">
        <v>1315062</v>
      </c>
      <c r="D140" s="42" t="s">
        <v>60</v>
      </c>
      <c r="E140" s="42"/>
      <c r="F140" s="42"/>
      <c r="G140" s="42"/>
      <c r="H140" s="42"/>
      <c r="I140" s="42"/>
      <c r="J140" s="42"/>
      <c r="K140" s="42"/>
      <c r="L140" s="36" t="s">
        <v>75</v>
      </c>
      <c r="M140" s="48" t="s">
        <v>76</v>
      </c>
      <c r="N140" s="48"/>
      <c r="O140" s="48"/>
      <c r="P140" s="84">
        <f>570.36+935</f>
        <v>1505.3600000000001</v>
      </c>
      <c r="Q140" s="84"/>
    </row>
    <row r="141" spans="1:17" ht="11.25" customHeight="1">
      <c r="A141" s="22">
        <v>25</v>
      </c>
      <c r="B141" s="23"/>
      <c r="C141" s="31">
        <v>1315062</v>
      </c>
      <c r="D141" s="42" t="s">
        <v>61</v>
      </c>
      <c r="E141" s="42"/>
      <c r="F141" s="42"/>
      <c r="G141" s="42"/>
      <c r="H141" s="42"/>
      <c r="I141" s="42"/>
      <c r="J141" s="42"/>
      <c r="K141" s="42"/>
      <c r="L141" s="36" t="s">
        <v>75</v>
      </c>
      <c r="M141" s="48" t="s">
        <v>76</v>
      </c>
      <c r="N141" s="48"/>
      <c r="O141" s="48"/>
      <c r="P141" s="84">
        <f>428.9+1903</f>
        <v>2331.9</v>
      </c>
      <c r="Q141" s="84"/>
    </row>
    <row r="142" spans="1:17" ht="32.25" customHeight="1">
      <c r="A142" s="22">
        <v>26</v>
      </c>
      <c r="B142" s="23"/>
      <c r="C142" s="31">
        <v>1315062</v>
      </c>
      <c r="D142" s="42" t="s">
        <v>154</v>
      </c>
      <c r="E142" s="42"/>
      <c r="F142" s="42"/>
      <c r="G142" s="42"/>
      <c r="H142" s="42"/>
      <c r="I142" s="42"/>
      <c r="J142" s="42"/>
      <c r="K142" s="42"/>
      <c r="L142" s="36" t="s">
        <v>75</v>
      </c>
      <c r="M142" s="48" t="s">
        <v>76</v>
      </c>
      <c r="N142" s="48"/>
      <c r="O142" s="48"/>
      <c r="P142" s="84">
        <f>P145+P144</f>
        <v>2038.07</v>
      </c>
      <c r="Q142" s="84"/>
    </row>
    <row r="143" spans="1:17" ht="11.25" customHeight="1">
      <c r="A143" s="22">
        <v>27</v>
      </c>
      <c r="B143" s="23"/>
      <c r="C143" s="31">
        <v>1315062</v>
      </c>
      <c r="D143" s="42" t="s">
        <v>58</v>
      </c>
      <c r="E143" s="42"/>
      <c r="F143" s="42"/>
      <c r="G143" s="42"/>
      <c r="H143" s="42"/>
      <c r="I143" s="42"/>
      <c r="J143" s="42"/>
      <c r="K143" s="42"/>
      <c r="L143" s="36" t="s">
        <v>59</v>
      </c>
      <c r="M143" s="48" t="s">
        <v>76</v>
      </c>
      <c r="N143" s="48"/>
      <c r="O143" s="48"/>
      <c r="P143" s="85"/>
      <c r="Q143" s="85"/>
    </row>
    <row r="144" spans="1:17" ht="11.25" customHeight="1">
      <c r="A144" s="22"/>
      <c r="B144" s="23"/>
      <c r="C144" s="31"/>
      <c r="D144" s="42" t="s">
        <v>60</v>
      </c>
      <c r="E144" s="43"/>
      <c r="F144" s="43"/>
      <c r="G144" s="43"/>
      <c r="H144" s="43"/>
      <c r="I144" s="43"/>
      <c r="J144" s="43"/>
      <c r="K144" s="44"/>
      <c r="L144" s="36" t="s">
        <v>75</v>
      </c>
      <c r="M144" s="45" t="s">
        <v>76</v>
      </c>
      <c r="N144" s="46"/>
      <c r="O144" s="47"/>
      <c r="P144" s="155">
        <v>1566</v>
      </c>
      <c r="Q144" s="156"/>
    </row>
    <row r="145" spans="1:17" ht="11.25" customHeight="1">
      <c r="A145" s="22">
        <v>28</v>
      </c>
      <c r="B145" s="23"/>
      <c r="C145" s="31">
        <v>1315062</v>
      </c>
      <c r="D145" s="42" t="s">
        <v>61</v>
      </c>
      <c r="E145" s="42"/>
      <c r="F145" s="42"/>
      <c r="G145" s="42"/>
      <c r="H145" s="42"/>
      <c r="I145" s="42"/>
      <c r="J145" s="42"/>
      <c r="K145" s="42"/>
      <c r="L145" s="36" t="s">
        <v>75</v>
      </c>
      <c r="M145" s="48" t="s">
        <v>76</v>
      </c>
      <c r="N145" s="48"/>
      <c r="O145" s="48"/>
      <c r="P145" s="84">
        <f>377.07+95</f>
        <v>472.07</v>
      </c>
      <c r="Q145" s="84"/>
    </row>
    <row r="146" spans="1:17" ht="11.25" customHeight="1">
      <c r="A146" s="51" t="s">
        <v>81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ht="32.25" customHeight="1">
      <c r="A147" s="22">
        <v>1</v>
      </c>
      <c r="B147" s="23"/>
      <c r="C147" s="15">
        <v>1315062</v>
      </c>
      <c r="D147" s="52" t="s">
        <v>82</v>
      </c>
      <c r="E147" s="52"/>
      <c r="F147" s="52"/>
      <c r="G147" s="52"/>
      <c r="H147" s="52"/>
      <c r="I147" s="52"/>
      <c r="J147" s="52"/>
      <c r="K147" s="52"/>
      <c r="L147" s="24" t="s">
        <v>83</v>
      </c>
      <c r="M147" s="53" t="s">
        <v>76</v>
      </c>
      <c r="N147" s="53"/>
      <c r="O147" s="53"/>
      <c r="P147" s="83">
        <v>0</v>
      </c>
      <c r="Q147" s="83"/>
    </row>
    <row r="148" spans="1:17" ht="32.25" customHeight="1">
      <c r="A148" s="22">
        <v>2</v>
      </c>
      <c r="B148" s="23"/>
      <c r="C148" s="15">
        <v>1315062</v>
      </c>
      <c r="D148" s="52" t="s">
        <v>149</v>
      </c>
      <c r="E148" s="52"/>
      <c r="F148" s="52"/>
      <c r="G148" s="52"/>
      <c r="H148" s="52"/>
      <c r="I148" s="52"/>
      <c r="J148" s="52"/>
      <c r="K148" s="52"/>
      <c r="L148" s="24" t="s">
        <v>83</v>
      </c>
      <c r="M148" s="53" t="s">
        <v>76</v>
      </c>
      <c r="N148" s="53"/>
      <c r="O148" s="53"/>
      <c r="P148" s="83">
        <v>0</v>
      </c>
      <c r="Q148" s="83"/>
    </row>
    <row r="149" spans="1:17" ht="36" customHeight="1">
      <c r="A149" s="22">
        <v>3</v>
      </c>
      <c r="B149" s="23"/>
      <c r="C149" s="15">
        <v>1315062</v>
      </c>
      <c r="D149" s="52" t="s">
        <v>150</v>
      </c>
      <c r="E149" s="52"/>
      <c r="F149" s="52"/>
      <c r="G149" s="52"/>
      <c r="H149" s="52"/>
      <c r="I149" s="52"/>
      <c r="J149" s="52"/>
      <c r="K149" s="52"/>
      <c r="L149" s="24" t="s">
        <v>83</v>
      </c>
      <c r="M149" s="53" t="s">
        <v>76</v>
      </c>
      <c r="N149" s="53"/>
      <c r="O149" s="53"/>
      <c r="P149" s="83">
        <v>0</v>
      </c>
      <c r="Q149" s="83"/>
    </row>
    <row r="150" spans="1:17" ht="32.25" customHeight="1">
      <c r="A150" s="22">
        <v>4</v>
      </c>
      <c r="B150" s="23"/>
      <c r="C150" s="15">
        <v>1315062</v>
      </c>
      <c r="D150" s="52" t="s">
        <v>84</v>
      </c>
      <c r="E150" s="52"/>
      <c r="F150" s="52"/>
      <c r="G150" s="52"/>
      <c r="H150" s="52"/>
      <c r="I150" s="52"/>
      <c r="J150" s="52"/>
      <c r="K150" s="52"/>
      <c r="L150" s="24" t="s">
        <v>55</v>
      </c>
      <c r="M150" s="53" t="s">
        <v>76</v>
      </c>
      <c r="N150" s="53"/>
      <c r="O150" s="53"/>
      <c r="P150" s="83">
        <v>0</v>
      </c>
      <c r="Q150" s="83"/>
    </row>
    <row r="151" spans="1:17" ht="32.25" customHeight="1">
      <c r="A151" s="22">
        <v>5</v>
      </c>
      <c r="B151" s="23"/>
      <c r="C151" s="15">
        <v>1315062</v>
      </c>
      <c r="D151" s="42" t="s">
        <v>147</v>
      </c>
      <c r="E151" s="42"/>
      <c r="F151" s="42"/>
      <c r="G151" s="42"/>
      <c r="H151" s="42"/>
      <c r="I151" s="42"/>
      <c r="J151" s="42"/>
      <c r="K151" s="42"/>
      <c r="L151" s="24" t="s">
        <v>55</v>
      </c>
      <c r="M151" s="53" t="s">
        <v>76</v>
      </c>
      <c r="N151" s="53"/>
      <c r="O151" s="53"/>
      <c r="P151" s="83">
        <v>0</v>
      </c>
      <c r="Q151" s="83"/>
    </row>
    <row r="152" spans="1:17" ht="32.25" customHeight="1">
      <c r="A152" s="22">
        <v>6</v>
      </c>
      <c r="B152" s="23"/>
      <c r="C152" s="15">
        <v>1315062</v>
      </c>
      <c r="D152" s="52" t="s">
        <v>148</v>
      </c>
      <c r="E152" s="52"/>
      <c r="F152" s="52"/>
      <c r="G152" s="52"/>
      <c r="H152" s="52"/>
      <c r="I152" s="52"/>
      <c r="J152" s="52"/>
      <c r="K152" s="52"/>
      <c r="L152" s="24" t="s">
        <v>55</v>
      </c>
      <c r="M152" s="53" t="s">
        <v>76</v>
      </c>
      <c r="N152" s="53"/>
      <c r="O152" s="53"/>
      <c r="P152" s="83">
        <v>0</v>
      </c>
      <c r="Q152" s="83"/>
    </row>
    <row r="153" spans="1:17" ht="12.75" customHeight="1">
      <c r="A153" s="81"/>
      <c r="B153" s="81"/>
      <c r="C153" s="21"/>
      <c r="D153" s="82" t="s">
        <v>131</v>
      </c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1:17" ht="11.25" customHeight="1">
      <c r="A154" s="56">
        <v>1</v>
      </c>
      <c r="B154" s="56"/>
      <c r="C154" s="13">
        <v>1315063</v>
      </c>
      <c r="D154" s="57" t="s">
        <v>39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ht="11.25" customHeight="1">
      <c r="A155" s="51" t="s">
        <v>53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1:17" ht="11.25" customHeight="1">
      <c r="A156" s="22">
        <v>1</v>
      </c>
      <c r="B156" s="23"/>
      <c r="C156" s="15">
        <v>1315063</v>
      </c>
      <c r="D156" s="52" t="s">
        <v>93</v>
      </c>
      <c r="E156" s="52"/>
      <c r="F156" s="52"/>
      <c r="G156" s="52"/>
      <c r="H156" s="52"/>
      <c r="I156" s="52"/>
      <c r="J156" s="52"/>
      <c r="K156" s="52"/>
      <c r="L156" s="24" t="s">
        <v>94</v>
      </c>
      <c r="M156" s="53" t="s">
        <v>95</v>
      </c>
      <c r="N156" s="53"/>
      <c r="O156" s="53"/>
      <c r="P156" s="54">
        <v>23</v>
      </c>
      <c r="Q156" s="54"/>
    </row>
    <row r="157" spans="1:17" ht="11.25" customHeight="1">
      <c r="A157" s="51" t="s">
        <v>69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1:17" ht="11.25" customHeight="1">
      <c r="A158" s="22">
        <v>1</v>
      </c>
      <c r="B158" s="23"/>
      <c r="C158" s="15">
        <v>1315063</v>
      </c>
      <c r="D158" s="52" t="s">
        <v>96</v>
      </c>
      <c r="E158" s="52"/>
      <c r="F158" s="52"/>
      <c r="G158" s="52"/>
      <c r="H158" s="52"/>
      <c r="I158" s="52"/>
      <c r="J158" s="52"/>
      <c r="K158" s="52"/>
      <c r="L158" s="24" t="s">
        <v>55</v>
      </c>
      <c r="M158" s="53" t="s">
        <v>56</v>
      </c>
      <c r="N158" s="53"/>
      <c r="O158" s="53"/>
      <c r="P158" s="54">
        <v>22</v>
      </c>
      <c r="Q158" s="54"/>
    </row>
    <row r="159" spans="1:17" ht="11.25" customHeight="1">
      <c r="A159" s="22">
        <v>2</v>
      </c>
      <c r="B159" s="23"/>
      <c r="C159" s="15">
        <v>1315063</v>
      </c>
      <c r="D159" s="52" t="s">
        <v>97</v>
      </c>
      <c r="E159" s="52"/>
      <c r="F159" s="52"/>
      <c r="G159" s="52"/>
      <c r="H159" s="52"/>
      <c r="I159" s="52"/>
      <c r="J159" s="52"/>
      <c r="K159" s="52"/>
      <c r="L159" s="24" t="s">
        <v>55</v>
      </c>
      <c r="M159" s="53" t="s">
        <v>56</v>
      </c>
      <c r="N159" s="53"/>
      <c r="O159" s="53"/>
      <c r="P159" s="54">
        <v>220</v>
      </c>
      <c r="Q159" s="54"/>
    </row>
    <row r="160" spans="1:17" ht="11.25" customHeight="1">
      <c r="A160" s="51" t="s">
        <v>73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1:18" ht="11.25" customHeight="1">
      <c r="A161" s="22">
        <v>1</v>
      </c>
      <c r="B161" s="23"/>
      <c r="C161" s="15">
        <v>1315063</v>
      </c>
      <c r="D161" s="52" t="s">
        <v>98</v>
      </c>
      <c r="E161" s="52"/>
      <c r="F161" s="52"/>
      <c r="G161" s="52"/>
      <c r="H161" s="52"/>
      <c r="I161" s="52"/>
      <c r="J161" s="52"/>
      <c r="K161" s="52"/>
      <c r="L161" s="24" t="s">
        <v>75</v>
      </c>
      <c r="M161" s="53" t="s">
        <v>76</v>
      </c>
      <c r="N161" s="53"/>
      <c r="O161" s="53"/>
      <c r="P161" s="54">
        <f>P54/P156</f>
        <v>82.38452173913043</v>
      </c>
      <c r="Q161" s="54"/>
      <c r="R161" s="39"/>
    </row>
    <row r="162" spans="1:17" ht="11.25" customHeight="1">
      <c r="A162" s="22">
        <v>2</v>
      </c>
      <c r="B162" s="23"/>
      <c r="C162" s="15">
        <v>1315063</v>
      </c>
      <c r="D162" s="52" t="s">
        <v>99</v>
      </c>
      <c r="E162" s="52"/>
      <c r="F162" s="52"/>
      <c r="G162" s="52"/>
      <c r="H162" s="52"/>
      <c r="I162" s="52"/>
      <c r="J162" s="52"/>
      <c r="K162" s="52"/>
      <c r="L162" s="24" t="s">
        <v>55</v>
      </c>
      <c r="M162" s="53" t="s">
        <v>76</v>
      </c>
      <c r="N162" s="53"/>
      <c r="O162" s="53"/>
      <c r="P162" s="54">
        <v>9</v>
      </c>
      <c r="Q162" s="54"/>
    </row>
    <row r="163" spans="1:17" ht="21.75" customHeight="1">
      <c r="A163" s="22">
        <v>3</v>
      </c>
      <c r="B163" s="23"/>
      <c r="C163" s="15">
        <v>1315063</v>
      </c>
      <c r="D163" s="52" t="s">
        <v>100</v>
      </c>
      <c r="E163" s="52"/>
      <c r="F163" s="52"/>
      <c r="G163" s="52"/>
      <c r="H163" s="52"/>
      <c r="I163" s="52"/>
      <c r="J163" s="52"/>
      <c r="K163" s="52"/>
      <c r="L163" s="24" t="s">
        <v>55</v>
      </c>
      <c r="M163" s="53" t="s">
        <v>76</v>
      </c>
      <c r="N163" s="53"/>
      <c r="O163" s="53"/>
      <c r="P163" s="54">
        <v>1</v>
      </c>
      <c r="Q163" s="54"/>
    </row>
    <row r="164" spans="1:17" ht="11.25" customHeight="1">
      <c r="A164" s="51" t="s">
        <v>81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7" ht="21.75" customHeight="1">
      <c r="A165" s="22">
        <v>1</v>
      </c>
      <c r="B165" s="23"/>
      <c r="C165" s="15">
        <v>1315063</v>
      </c>
      <c r="D165" s="52" t="s">
        <v>101</v>
      </c>
      <c r="E165" s="52"/>
      <c r="F165" s="52"/>
      <c r="G165" s="52"/>
      <c r="H165" s="52"/>
      <c r="I165" s="52"/>
      <c r="J165" s="52"/>
      <c r="K165" s="52"/>
      <c r="L165" s="24" t="s">
        <v>83</v>
      </c>
      <c r="M165" s="53" t="s">
        <v>76</v>
      </c>
      <c r="N165" s="53"/>
      <c r="O165" s="53"/>
      <c r="P165" s="54">
        <v>46</v>
      </c>
      <c r="Q165" s="54"/>
    </row>
    <row r="166" spans="1:17" ht="11.25" customHeight="1">
      <c r="A166" s="56">
        <v>2</v>
      </c>
      <c r="B166" s="56"/>
      <c r="C166" s="13">
        <v>1315063</v>
      </c>
      <c r="D166" s="57" t="s">
        <v>128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ht="11.25" customHeight="1">
      <c r="A167" s="51" t="s">
        <v>53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ht="11.25" customHeight="1">
      <c r="A168" s="22">
        <v>1</v>
      </c>
      <c r="B168" s="23"/>
      <c r="C168" s="15">
        <v>1315063</v>
      </c>
      <c r="D168" s="52" t="s">
        <v>102</v>
      </c>
      <c r="E168" s="52"/>
      <c r="F168" s="52"/>
      <c r="G168" s="52"/>
      <c r="H168" s="52"/>
      <c r="I168" s="52"/>
      <c r="J168" s="52"/>
      <c r="K168" s="52"/>
      <c r="L168" s="24" t="s">
        <v>103</v>
      </c>
      <c r="M168" s="53" t="s">
        <v>56</v>
      </c>
      <c r="N168" s="53"/>
      <c r="O168" s="53"/>
      <c r="P168" s="54">
        <v>1.25</v>
      </c>
      <c r="Q168" s="54"/>
    </row>
    <row r="169" spans="1:17" ht="11.25" customHeight="1">
      <c r="A169" s="51" t="s">
        <v>69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1:17" ht="11.25" customHeight="1">
      <c r="A170" s="22">
        <v>1</v>
      </c>
      <c r="B170" s="23"/>
      <c r="C170" s="15">
        <v>1315063</v>
      </c>
      <c r="D170" s="52" t="s">
        <v>104</v>
      </c>
      <c r="E170" s="52"/>
      <c r="F170" s="52"/>
      <c r="G170" s="52"/>
      <c r="H170" s="52"/>
      <c r="I170" s="52"/>
      <c r="J170" s="52"/>
      <c r="K170" s="52"/>
      <c r="L170" s="24" t="s">
        <v>55</v>
      </c>
      <c r="M170" s="53" t="s">
        <v>56</v>
      </c>
      <c r="N170" s="53"/>
      <c r="O170" s="53"/>
      <c r="P170" s="54">
        <v>1</v>
      </c>
      <c r="Q170" s="54"/>
    </row>
    <row r="171" spans="1:17" ht="11.25" customHeight="1">
      <c r="A171" s="51" t="s">
        <v>73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ht="11.25" customHeight="1">
      <c r="A172" s="22">
        <v>1</v>
      </c>
      <c r="B172" s="23"/>
      <c r="C172" s="15">
        <v>1315063</v>
      </c>
      <c r="D172" s="52" t="s">
        <v>105</v>
      </c>
      <c r="E172" s="52"/>
      <c r="F172" s="52"/>
      <c r="G172" s="52"/>
      <c r="H172" s="52"/>
      <c r="I172" s="52"/>
      <c r="J172" s="52"/>
      <c r="K172" s="52"/>
      <c r="L172" s="24" t="s">
        <v>103</v>
      </c>
      <c r="M172" s="53" t="s">
        <v>76</v>
      </c>
      <c r="N172" s="53"/>
      <c r="O172" s="53"/>
      <c r="P172" s="54">
        <v>1.25</v>
      </c>
      <c r="Q172" s="54"/>
    </row>
    <row r="173" spans="1:17" ht="11.25" customHeight="1">
      <c r="A173" s="51" t="s">
        <v>81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1:17" ht="21.75" customHeight="1">
      <c r="A174" s="22">
        <v>1</v>
      </c>
      <c r="B174" s="23"/>
      <c r="C174" s="15">
        <v>1315063</v>
      </c>
      <c r="D174" s="52" t="s">
        <v>106</v>
      </c>
      <c r="E174" s="52"/>
      <c r="F174" s="52"/>
      <c r="G174" s="52"/>
      <c r="H174" s="52"/>
      <c r="I174" s="52"/>
      <c r="J174" s="52"/>
      <c r="K174" s="52"/>
      <c r="L174" s="24" t="s">
        <v>103</v>
      </c>
      <c r="M174" s="53" t="s">
        <v>76</v>
      </c>
      <c r="N174" s="53"/>
      <c r="O174" s="53"/>
      <c r="P174" s="54">
        <v>0.1</v>
      </c>
      <c r="Q174" s="54"/>
    </row>
    <row r="175" spans="1:17" ht="11.25" customHeight="1">
      <c r="A175" s="56">
        <v>3</v>
      </c>
      <c r="B175" s="56"/>
      <c r="C175" s="13">
        <v>1315063</v>
      </c>
      <c r="D175" s="57" t="s">
        <v>41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ht="11.25" customHeight="1">
      <c r="A176" s="51" t="s">
        <v>53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1:17" ht="11.25" customHeight="1">
      <c r="A177" s="22">
        <v>1</v>
      </c>
      <c r="B177" s="23"/>
      <c r="C177" s="15">
        <v>1315063</v>
      </c>
      <c r="D177" s="52" t="s">
        <v>107</v>
      </c>
      <c r="E177" s="52"/>
      <c r="F177" s="52"/>
      <c r="G177" s="52"/>
      <c r="H177" s="52"/>
      <c r="I177" s="52"/>
      <c r="J177" s="52"/>
      <c r="K177" s="52"/>
      <c r="L177" s="24" t="s">
        <v>103</v>
      </c>
      <c r="M177" s="53" t="s">
        <v>56</v>
      </c>
      <c r="N177" s="53"/>
      <c r="O177" s="53"/>
      <c r="P177" s="54">
        <v>60</v>
      </c>
      <c r="Q177" s="54"/>
    </row>
    <row r="178" spans="1:17" ht="11.25" customHeight="1">
      <c r="A178" s="51" t="s">
        <v>69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1:17" ht="11.25" customHeight="1">
      <c r="A179" s="22">
        <v>1</v>
      </c>
      <c r="B179" s="23"/>
      <c r="C179" s="15">
        <v>1315063</v>
      </c>
      <c r="D179" s="52" t="s">
        <v>108</v>
      </c>
      <c r="E179" s="52"/>
      <c r="F179" s="52"/>
      <c r="G179" s="52"/>
      <c r="H179" s="52"/>
      <c r="I179" s="52"/>
      <c r="J179" s="52"/>
      <c r="K179" s="52"/>
      <c r="L179" s="24" t="s">
        <v>55</v>
      </c>
      <c r="M179" s="53" t="s">
        <v>56</v>
      </c>
      <c r="N179" s="53"/>
      <c r="O179" s="53"/>
      <c r="P179" s="54">
        <v>1</v>
      </c>
      <c r="Q179" s="54"/>
    </row>
    <row r="180" spans="1:17" ht="11.25" customHeight="1">
      <c r="A180" s="51" t="s">
        <v>73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1:17" ht="11.25" customHeight="1">
      <c r="A181" s="22">
        <v>1</v>
      </c>
      <c r="B181" s="23"/>
      <c r="C181" s="15">
        <v>1315063</v>
      </c>
      <c r="D181" s="52" t="s">
        <v>109</v>
      </c>
      <c r="E181" s="52"/>
      <c r="F181" s="52"/>
      <c r="G181" s="52"/>
      <c r="H181" s="52"/>
      <c r="I181" s="52"/>
      <c r="J181" s="52"/>
      <c r="K181" s="52"/>
      <c r="L181" s="24" t="s">
        <v>103</v>
      </c>
      <c r="M181" s="53" t="s">
        <v>76</v>
      </c>
      <c r="N181" s="53"/>
      <c r="O181" s="53"/>
      <c r="P181" s="54">
        <v>60</v>
      </c>
      <c r="Q181" s="54"/>
    </row>
    <row r="184" spans="1:17" ht="11.25" customHeight="1">
      <c r="A184" s="4" t="s">
        <v>110</v>
      </c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4" t="s">
        <v>32</v>
      </c>
    </row>
    <row r="186" spans="1:17" ht="21.75" customHeight="1">
      <c r="A186" s="73" t="s">
        <v>111</v>
      </c>
      <c r="B186" s="73"/>
      <c r="C186" s="76" t="s">
        <v>112</v>
      </c>
      <c r="D186" s="76"/>
      <c r="E186" s="76"/>
      <c r="F186" s="77" t="s">
        <v>28</v>
      </c>
      <c r="G186" s="79" t="s">
        <v>113</v>
      </c>
      <c r="H186" s="79"/>
      <c r="I186" s="79"/>
      <c r="J186" s="80" t="s">
        <v>114</v>
      </c>
      <c r="K186" s="80"/>
      <c r="L186" s="80"/>
      <c r="M186" s="76" t="s">
        <v>115</v>
      </c>
      <c r="N186" s="76"/>
      <c r="O186" s="76"/>
      <c r="P186" s="67" t="s">
        <v>116</v>
      </c>
      <c r="Q186" s="67"/>
    </row>
    <row r="187" spans="1:17" ht="21.75" customHeight="1">
      <c r="A187" s="74"/>
      <c r="B187" s="75"/>
      <c r="C187" s="68"/>
      <c r="D187" s="75"/>
      <c r="E187" s="75"/>
      <c r="F187" s="78"/>
      <c r="G187" s="25" t="s">
        <v>34</v>
      </c>
      <c r="H187" s="25" t="s">
        <v>35</v>
      </c>
      <c r="I187" s="26" t="s">
        <v>36</v>
      </c>
      <c r="J187" s="25" t="s">
        <v>34</v>
      </c>
      <c r="K187" s="25" t="s">
        <v>35</v>
      </c>
      <c r="L187" s="26" t="s">
        <v>36</v>
      </c>
      <c r="M187" s="25" t="s">
        <v>34</v>
      </c>
      <c r="N187" s="25" t="s">
        <v>35</v>
      </c>
      <c r="O187" s="26" t="s">
        <v>36</v>
      </c>
      <c r="P187" s="68"/>
      <c r="Q187" s="69"/>
    </row>
    <row r="188" spans="1:17" ht="11.25" customHeight="1">
      <c r="A188" s="61">
        <v>1</v>
      </c>
      <c r="B188" s="61"/>
      <c r="C188" s="62">
        <v>2</v>
      </c>
      <c r="D188" s="62"/>
      <c r="E188" s="62"/>
      <c r="F188" s="12">
        <v>3</v>
      </c>
      <c r="G188" s="12">
        <v>4</v>
      </c>
      <c r="H188" s="12">
        <v>5</v>
      </c>
      <c r="I188" s="12">
        <v>6</v>
      </c>
      <c r="J188" s="12">
        <v>7</v>
      </c>
      <c r="K188" s="12">
        <v>8</v>
      </c>
      <c r="L188" s="12">
        <v>9</v>
      </c>
      <c r="M188" s="12">
        <v>10</v>
      </c>
      <c r="N188" s="12">
        <v>11</v>
      </c>
      <c r="O188" s="20">
        <v>12</v>
      </c>
      <c r="P188" s="70">
        <v>13</v>
      </c>
      <c r="Q188" s="70"/>
    </row>
    <row r="189" spans="1:17" ht="11.25" customHeight="1">
      <c r="A189" s="71" t="s">
        <v>117</v>
      </c>
      <c r="B189" s="71"/>
      <c r="C189" s="71"/>
      <c r="D189" s="71"/>
      <c r="E189" s="71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72"/>
      <c r="Q189" s="72"/>
    </row>
    <row r="191" spans="1:17" ht="11.25" customHeight="1">
      <c r="A191" s="1" t="s">
        <v>118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1.25" customHeight="1">
      <c r="A192" s="1" t="s">
        <v>119</v>
      </c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1.25" customHeight="1">
      <c r="A193" s="1" t="s">
        <v>120</v>
      </c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5" spans="1:17" ht="12.75" customHeight="1">
      <c r="A195"/>
      <c r="B195" s="64" t="s">
        <v>121</v>
      </c>
      <c r="C195" s="64"/>
      <c r="D195" s="64"/>
      <c r="E195" s="64"/>
      <c r="F195"/>
      <c r="G195" s="9"/>
      <c r="H195"/>
      <c r="I195"/>
      <c r="J195"/>
      <c r="K195"/>
      <c r="L195"/>
      <c r="M195"/>
      <c r="N195" s="65" t="s">
        <v>122</v>
      </c>
      <c r="O195" s="65"/>
      <c r="P195"/>
      <c r="Q195"/>
    </row>
    <row r="196" spans="1:17" ht="11.25" customHeight="1">
      <c r="A196"/>
      <c r="B196"/>
      <c r="C196"/>
      <c r="D196"/>
      <c r="E196"/>
      <c r="F196"/>
      <c r="G196" s="66" t="s">
        <v>123</v>
      </c>
      <c r="H196" s="66"/>
      <c r="I196" s="66"/>
      <c r="J196"/>
      <c r="K196"/>
      <c r="L196"/>
      <c r="M196" s="5"/>
      <c r="N196" s="5" t="s">
        <v>124</v>
      </c>
      <c r="O196" s="5"/>
      <c r="P196"/>
      <c r="Q196"/>
    </row>
    <row r="197" spans="1:17" ht="12.75" customHeight="1">
      <c r="A197"/>
      <c r="B197" s="27" t="s">
        <v>125</v>
      </c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9" spans="1:17" ht="36.75" customHeight="1">
      <c r="A199"/>
      <c r="B199" s="64" t="s">
        <v>126</v>
      </c>
      <c r="C199" s="64"/>
      <c r="D199" s="64"/>
      <c r="E199" s="64"/>
      <c r="F199"/>
      <c r="G199" s="9"/>
      <c r="H199"/>
      <c r="I199"/>
      <c r="J199"/>
      <c r="K199"/>
      <c r="L199"/>
      <c r="M199"/>
      <c r="N199" s="65" t="s">
        <v>127</v>
      </c>
      <c r="O199" s="65"/>
      <c r="P199"/>
      <c r="Q199"/>
    </row>
    <row r="200" spans="1:17" ht="11.25" customHeight="1">
      <c r="A200"/>
      <c r="B200"/>
      <c r="C200"/>
      <c r="D200"/>
      <c r="E200"/>
      <c r="F200"/>
      <c r="G200" s="66" t="s">
        <v>123</v>
      </c>
      <c r="H200" s="66"/>
      <c r="I200" s="66"/>
      <c r="J200"/>
      <c r="K200"/>
      <c r="L200"/>
      <c r="M200" s="5"/>
      <c r="N200" s="5" t="s">
        <v>124</v>
      </c>
      <c r="O200" s="5"/>
      <c r="P200"/>
      <c r="Q200"/>
    </row>
    <row r="202" ht="1.5" customHeight="1"/>
    <row r="203" spans="2:7" s="28" customFormat="1" ht="8.25" customHeight="1" hidden="1">
      <c r="B203" s="63"/>
      <c r="C203" s="63"/>
      <c r="D203" s="63"/>
      <c r="F203" s="63"/>
      <c r="G203" s="63"/>
    </row>
    <row r="204" spans="1:17" ht="11.25" customHeight="1" hidden="1">
      <c r="A204"/>
      <c r="B204" s="2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/>
      <c r="N204"/>
      <c r="O204"/>
      <c r="P204"/>
      <c r="Q204"/>
    </row>
    <row r="205" spans="1:17" ht="11.25" customHeight="1" hidden="1">
      <c r="A205"/>
      <c r="B205" s="2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/>
      <c r="N205"/>
      <c r="O205"/>
      <c r="P205"/>
      <c r="Q205"/>
    </row>
    <row r="210" spans="3:17" ht="24" customHeight="1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</sheetData>
  <sheetProtection/>
  <mergeCells count="432">
    <mergeCell ref="B33:Q33"/>
    <mergeCell ref="E44:Q44"/>
    <mergeCell ref="A44:B44"/>
    <mergeCell ref="E43:Q43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7:O48"/>
    <mergeCell ref="B27:Q27"/>
    <mergeCell ref="B29:Q29"/>
    <mergeCell ref="B31:Q31"/>
    <mergeCell ref="B38:Q38"/>
    <mergeCell ref="B39:Q39"/>
    <mergeCell ref="A42:B42"/>
    <mergeCell ref="E42:Q42"/>
    <mergeCell ref="P47:Q48"/>
    <mergeCell ref="A43:B43"/>
    <mergeCell ref="A49:B49"/>
    <mergeCell ref="E49:K49"/>
    <mergeCell ref="L49:M49"/>
    <mergeCell ref="N49:O49"/>
    <mergeCell ref="P49:Q49"/>
    <mergeCell ref="A47:B48"/>
    <mergeCell ref="C47:C48"/>
    <mergeCell ref="D47:D48"/>
    <mergeCell ref="E47:K48"/>
    <mergeCell ref="L47:M48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P61:Q61"/>
    <mergeCell ref="A56:B56"/>
    <mergeCell ref="E56:K56"/>
    <mergeCell ref="L56:M56"/>
    <mergeCell ref="N56:O56"/>
    <mergeCell ref="P56:Q56"/>
    <mergeCell ref="A57:K57"/>
    <mergeCell ref="L57:M57"/>
    <mergeCell ref="N57:O57"/>
    <mergeCell ref="P57:Q57"/>
    <mergeCell ref="D73:K73"/>
    <mergeCell ref="M73:O73"/>
    <mergeCell ref="P73:Q73"/>
    <mergeCell ref="A60:J60"/>
    <mergeCell ref="L60:M60"/>
    <mergeCell ref="N60:O60"/>
    <mergeCell ref="P60:Q60"/>
    <mergeCell ref="A61:J61"/>
    <mergeCell ref="L61:M61"/>
    <mergeCell ref="N61:O61"/>
    <mergeCell ref="L67:L68"/>
    <mergeCell ref="M67:O68"/>
    <mergeCell ref="P67:Q68"/>
    <mergeCell ref="A62:J62"/>
    <mergeCell ref="L62:M62"/>
    <mergeCell ref="N62:O62"/>
    <mergeCell ref="P62:Q62"/>
    <mergeCell ref="P69:Q69"/>
    <mergeCell ref="A70:B70"/>
    <mergeCell ref="D70:Q70"/>
    <mergeCell ref="A64:K64"/>
    <mergeCell ref="L64:M64"/>
    <mergeCell ref="N64:O64"/>
    <mergeCell ref="P64:Q64"/>
    <mergeCell ref="A67:B68"/>
    <mergeCell ref="C67:C68"/>
    <mergeCell ref="D67:K68"/>
    <mergeCell ref="A84:B84"/>
    <mergeCell ref="D84:Q84"/>
    <mergeCell ref="A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D89:K89"/>
    <mergeCell ref="M89:O89"/>
    <mergeCell ref="P89:Q89"/>
    <mergeCell ref="D90:K90"/>
    <mergeCell ref="M90:O90"/>
    <mergeCell ref="P90:Q90"/>
    <mergeCell ref="D91:K91"/>
    <mergeCell ref="M91:O91"/>
    <mergeCell ref="P91:Q91"/>
    <mergeCell ref="D92:K92"/>
    <mergeCell ref="M92:O92"/>
    <mergeCell ref="P92:Q92"/>
    <mergeCell ref="D93:K93"/>
    <mergeCell ref="M93:O93"/>
    <mergeCell ref="P93:Q93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D98:K98"/>
    <mergeCell ref="M98:O98"/>
    <mergeCell ref="P98:Q98"/>
    <mergeCell ref="D99:K99"/>
    <mergeCell ref="M99:O99"/>
    <mergeCell ref="P99:Q99"/>
    <mergeCell ref="D100:K100"/>
    <mergeCell ref="M100:O100"/>
    <mergeCell ref="P100:Q100"/>
    <mergeCell ref="D101:K101"/>
    <mergeCell ref="M101:O101"/>
    <mergeCell ref="P101:Q101"/>
    <mergeCell ref="D102:K102"/>
    <mergeCell ref="M102:O102"/>
    <mergeCell ref="P102:Q102"/>
    <mergeCell ref="A103:Q103"/>
    <mergeCell ref="D104:K104"/>
    <mergeCell ref="M104:O104"/>
    <mergeCell ref="P104:Q104"/>
    <mergeCell ref="D105:K105"/>
    <mergeCell ref="M105:O105"/>
    <mergeCell ref="P105:Q105"/>
    <mergeCell ref="D106:K106"/>
    <mergeCell ref="M106:O106"/>
    <mergeCell ref="P106:Q106"/>
    <mergeCell ref="D107:K107"/>
    <mergeCell ref="M107:O107"/>
    <mergeCell ref="P107:Q107"/>
    <mergeCell ref="D108:K108"/>
    <mergeCell ref="M108:O108"/>
    <mergeCell ref="P108:Q108"/>
    <mergeCell ref="D109:K109"/>
    <mergeCell ref="M109:O109"/>
    <mergeCell ref="P109:Q109"/>
    <mergeCell ref="D110:K110"/>
    <mergeCell ref="M110:O110"/>
    <mergeCell ref="P110:Q110"/>
    <mergeCell ref="D111:K111"/>
    <mergeCell ref="M111:O111"/>
    <mergeCell ref="P111:Q111"/>
    <mergeCell ref="D112:K112"/>
    <mergeCell ref="M112:O112"/>
    <mergeCell ref="P112:Q112"/>
    <mergeCell ref="D113:K113"/>
    <mergeCell ref="M113:O113"/>
    <mergeCell ref="P113:Q113"/>
    <mergeCell ref="D114:K114"/>
    <mergeCell ref="M114:O114"/>
    <mergeCell ref="P114:Q114"/>
    <mergeCell ref="A115:Q115"/>
    <mergeCell ref="D116:K116"/>
    <mergeCell ref="M116:O116"/>
    <mergeCell ref="P116:Q116"/>
    <mergeCell ref="D117:K117"/>
    <mergeCell ref="M117:O117"/>
    <mergeCell ref="P117:Q117"/>
    <mergeCell ref="D118:K118"/>
    <mergeCell ref="M118:O118"/>
    <mergeCell ref="P118:Q118"/>
    <mergeCell ref="D119:K119"/>
    <mergeCell ref="M119:O119"/>
    <mergeCell ref="P119:Q119"/>
    <mergeCell ref="D120:K120"/>
    <mergeCell ref="M120:O120"/>
    <mergeCell ref="P120:Q120"/>
    <mergeCell ref="D121:K121"/>
    <mergeCell ref="M121:O121"/>
    <mergeCell ref="P121:Q121"/>
    <mergeCell ref="D122:K122"/>
    <mergeCell ref="M122:O122"/>
    <mergeCell ref="P122:Q122"/>
    <mergeCell ref="D123:K123"/>
    <mergeCell ref="M123:O123"/>
    <mergeCell ref="P123:Q123"/>
    <mergeCell ref="D124:K124"/>
    <mergeCell ref="M124:O124"/>
    <mergeCell ref="P124:Q124"/>
    <mergeCell ref="D125:K125"/>
    <mergeCell ref="M125:O125"/>
    <mergeCell ref="P125:Q125"/>
    <mergeCell ref="D126:K126"/>
    <mergeCell ref="M126:O126"/>
    <mergeCell ref="P126:Q126"/>
    <mergeCell ref="D127:K127"/>
    <mergeCell ref="M127:O127"/>
    <mergeCell ref="P127:Q127"/>
    <mergeCell ref="D128:K128"/>
    <mergeCell ref="M128:O128"/>
    <mergeCell ref="P128:Q128"/>
    <mergeCell ref="D129:K129"/>
    <mergeCell ref="M129:O129"/>
    <mergeCell ref="P129:Q129"/>
    <mergeCell ref="D130:K130"/>
    <mergeCell ref="M130:O130"/>
    <mergeCell ref="P130:Q130"/>
    <mergeCell ref="D131:K131"/>
    <mergeCell ref="M131:O131"/>
    <mergeCell ref="P131:Q131"/>
    <mergeCell ref="D133:K133"/>
    <mergeCell ref="M133:O133"/>
    <mergeCell ref="P133:Q133"/>
    <mergeCell ref="D132:K132"/>
    <mergeCell ref="M132:O132"/>
    <mergeCell ref="P132:Q132"/>
    <mergeCell ref="D134:K134"/>
    <mergeCell ref="M134:O134"/>
    <mergeCell ref="P134:Q134"/>
    <mergeCell ref="D135:K135"/>
    <mergeCell ref="M135:O135"/>
    <mergeCell ref="P135:Q135"/>
    <mergeCell ref="D136:K136"/>
    <mergeCell ref="M136:O136"/>
    <mergeCell ref="P136:Q136"/>
    <mergeCell ref="D137:K137"/>
    <mergeCell ref="M137:O137"/>
    <mergeCell ref="P137:Q137"/>
    <mergeCell ref="D138:K138"/>
    <mergeCell ref="M138:O138"/>
    <mergeCell ref="P138:Q138"/>
    <mergeCell ref="D139:K139"/>
    <mergeCell ref="M139:O139"/>
    <mergeCell ref="P139:Q139"/>
    <mergeCell ref="D140:K140"/>
    <mergeCell ref="M140:O140"/>
    <mergeCell ref="P140:Q140"/>
    <mergeCell ref="D141:K141"/>
    <mergeCell ref="M141:O141"/>
    <mergeCell ref="P141:Q141"/>
    <mergeCell ref="D142:K142"/>
    <mergeCell ref="M142:O142"/>
    <mergeCell ref="P142:Q142"/>
    <mergeCell ref="D143:K143"/>
    <mergeCell ref="M143:O143"/>
    <mergeCell ref="P143:Q143"/>
    <mergeCell ref="D145:K145"/>
    <mergeCell ref="M145:O145"/>
    <mergeCell ref="P145:Q145"/>
    <mergeCell ref="A146:Q146"/>
    <mergeCell ref="D147:K147"/>
    <mergeCell ref="M147:O147"/>
    <mergeCell ref="P147:Q147"/>
    <mergeCell ref="D148:K148"/>
    <mergeCell ref="M148:O148"/>
    <mergeCell ref="P148:Q148"/>
    <mergeCell ref="D149:K149"/>
    <mergeCell ref="M149:O149"/>
    <mergeCell ref="P149:Q149"/>
    <mergeCell ref="D152:K152"/>
    <mergeCell ref="M152:O152"/>
    <mergeCell ref="P152:Q152"/>
    <mergeCell ref="D150:K150"/>
    <mergeCell ref="M150:O150"/>
    <mergeCell ref="P150:Q150"/>
    <mergeCell ref="D151:K151"/>
    <mergeCell ref="M151:O151"/>
    <mergeCell ref="P151:Q151"/>
    <mergeCell ref="A153:B153"/>
    <mergeCell ref="D153:Q153"/>
    <mergeCell ref="A154:B154"/>
    <mergeCell ref="D154:Q154"/>
    <mergeCell ref="A155:Q155"/>
    <mergeCell ref="D156:K156"/>
    <mergeCell ref="M156:O156"/>
    <mergeCell ref="P156:Q156"/>
    <mergeCell ref="A157:Q157"/>
    <mergeCell ref="D158:K158"/>
    <mergeCell ref="M158:O158"/>
    <mergeCell ref="P158:Q158"/>
    <mergeCell ref="D159:K159"/>
    <mergeCell ref="M159:O159"/>
    <mergeCell ref="P159:Q159"/>
    <mergeCell ref="A160:Q160"/>
    <mergeCell ref="D161:K161"/>
    <mergeCell ref="M161:O161"/>
    <mergeCell ref="P161:Q161"/>
    <mergeCell ref="D162:K162"/>
    <mergeCell ref="M162:O162"/>
    <mergeCell ref="P162:Q162"/>
    <mergeCell ref="D163:K163"/>
    <mergeCell ref="M163:O163"/>
    <mergeCell ref="P163:Q163"/>
    <mergeCell ref="A164:Q164"/>
    <mergeCell ref="D165:K165"/>
    <mergeCell ref="M165:O165"/>
    <mergeCell ref="P165:Q165"/>
    <mergeCell ref="A166:B166"/>
    <mergeCell ref="D166:Q166"/>
    <mergeCell ref="A167:Q167"/>
    <mergeCell ref="D168:K168"/>
    <mergeCell ref="M168:O168"/>
    <mergeCell ref="P168:Q168"/>
    <mergeCell ref="A169:Q169"/>
    <mergeCell ref="D170:K170"/>
    <mergeCell ref="M170:O170"/>
    <mergeCell ref="P170:Q170"/>
    <mergeCell ref="A171:Q171"/>
    <mergeCell ref="D172:K172"/>
    <mergeCell ref="M172:O172"/>
    <mergeCell ref="P172:Q172"/>
    <mergeCell ref="A173:Q173"/>
    <mergeCell ref="D174:K174"/>
    <mergeCell ref="M174:O174"/>
    <mergeCell ref="P174:Q174"/>
    <mergeCell ref="A175:B175"/>
    <mergeCell ref="D175:Q175"/>
    <mergeCell ref="A176:Q176"/>
    <mergeCell ref="D177:K177"/>
    <mergeCell ref="M177:O177"/>
    <mergeCell ref="P177:Q177"/>
    <mergeCell ref="A178:Q178"/>
    <mergeCell ref="D179:K179"/>
    <mergeCell ref="M179:O179"/>
    <mergeCell ref="P179:Q179"/>
    <mergeCell ref="A180:Q180"/>
    <mergeCell ref="D181:K181"/>
    <mergeCell ref="M181:O181"/>
    <mergeCell ref="P181:Q181"/>
    <mergeCell ref="A186:B187"/>
    <mergeCell ref="C186:E187"/>
    <mergeCell ref="F186:F187"/>
    <mergeCell ref="G186:I186"/>
    <mergeCell ref="J186:L186"/>
    <mergeCell ref="M186:O186"/>
    <mergeCell ref="P186:Q187"/>
    <mergeCell ref="A188:B188"/>
    <mergeCell ref="C188:E188"/>
    <mergeCell ref="P188:Q188"/>
    <mergeCell ref="A189:E189"/>
    <mergeCell ref="P189:Q189"/>
    <mergeCell ref="B203:D203"/>
    <mergeCell ref="F203:G203"/>
    <mergeCell ref="C204:L204"/>
    <mergeCell ref="C205:L205"/>
    <mergeCell ref="B195:E195"/>
    <mergeCell ref="N195:O195"/>
    <mergeCell ref="G196:I196"/>
    <mergeCell ref="B199:E199"/>
    <mergeCell ref="N199:O199"/>
    <mergeCell ref="G200:I200"/>
    <mergeCell ref="A71:B71"/>
    <mergeCell ref="D71:Q71"/>
    <mergeCell ref="A72:Q72"/>
    <mergeCell ref="P63:Q63"/>
    <mergeCell ref="N63:O63"/>
    <mergeCell ref="L63:M63"/>
    <mergeCell ref="A63:J63"/>
    <mergeCell ref="A69:B69"/>
    <mergeCell ref="D69:K69"/>
    <mergeCell ref="M69:O69"/>
    <mergeCell ref="D74:K74"/>
    <mergeCell ref="M74:O74"/>
    <mergeCell ref="P74:Q74"/>
    <mergeCell ref="A75:Q75"/>
    <mergeCell ref="D76:K76"/>
    <mergeCell ref="M76:O76"/>
    <mergeCell ref="P76:Q76"/>
    <mergeCell ref="D77:K77"/>
    <mergeCell ref="M77:O77"/>
    <mergeCell ref="P77:Q77"/>
    <mergeCell ref="A78:Q78"/>
    <mergeCell ref="D79:K79"/>
    <mergeCell ref="M79:O79"/>
    <mergeCell ref="P79:Q79"/>
    <mergeCell ref="B35:Q35"/>
    <mergeCell ref="R117:S117"/>
    <mergeCell ref="B32:Q32"/>
    <mergeCell ref="B34:Q34"/>
    <mergeCell ref="D83:K83"/>
    <mergeCell ref="M83:O83"/>
    <mergeCell ref="P83:Q83"/>
    <mergeCell ref="D80:K80"/>
    <mergeCell ref="M80:O80"/>
    <mergeCell ref="P80:Q80"/>
    <mergeCell ref="D144:K144"/>
    <mergeCell ref="M144:O144"/>
    <mergeCell ref="P144:Q144"/>
    <mergeCell ref="B37:Q37"/>
    <mergeCell ref="C210:Q210"/>
    <mergeCell ref="B36:Q36"/>
    <mergeCell ref="A81:Q81"/>
    <mergeCell ref="D82:K82"/>
    <mergeCell ref="M82:O82"/>
    <mergeCell ref="P82:Q82"/>
  </mergeCells>
  <printOptions/>
  <pageMargins left="0.35433070866141736" right="0.1968503937007874" top="0.6299212598425197" bottom="0.8661417322834646" header="0" footer="0"/>
  <pageSetup horizontalDpi="600" verticalDpi="600" orientation="landscape" paperSize="9" scale="80" r:id="rId1"/>
  <rowBreaks count="6" manualBreakCount="6">
    <brk id="37" max="16" man="1"/>
    <brk id="74" max="16" man="1"/>
    <brk id="103" max="16" man="1"/>
    <brk id="129" max="16" man="1"/>
    <brk id="152" max="16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2017-12-14T07:41:57Z</cp:lastPrinted>
  <dcterms:created xsi:type="dcterms:W3CDTF">2017-02-13T09:29:10Z</dcterms:created>
  <dcterms:modified xsi:type="dcterms:W3CDTF">2017-12-14T07:45:22Z</dcterms:modified>
  <cp:category/>
  <cp:version/>
  <cp:contentType/>
  <cp:contentStatus/>
  <cp:revision>1</cp:revision>
</cp:coreProperties>
</file>